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15" windowHeight="11760" activeTab="5"/>
  </bookViews>
  <sheets>
    <sheet name="2011-12" sheetId="1" r:id="rId1"/>
    <sheet name="расход" sheetId="2" r:id="rId2"/>
    <sheet name="Лист3" sheetId="3" r:id="rId3"/>
    <sheet name="2013" sheetId="4" r:id="rId4"/>
    <sheet name="Лист1" sheetId="5" r:id="rId5"/>
    <sheet name="Лист2" sheetId="6" r:id="rId6"/>
    <sheet name="Лист4" sheetId="7" r:id="rId7"/>
    <sheet name="Лист5" sheetId="8" r:id="rId8"/>
  </sheets>
  <definedNames/>
  <calcPr fullCalcOnLoad="1"/>
</workbook>
</file>

<file path=xl/sharedStrings.xml><?xml version="1.0" encoding="utf-8"?>
<sst xmlns="http://schemas.openxmlformats.org/spreadsheetml/2006/main" count="1190" uniqueCount="963">
  <si>
    <t>Ф.И.О.</t>
  </si>
  <si>
    <t>Всего</t>
  </si>
  <si>
    <t>оплата, руб</t>
  </si>
  <si>
    <t>Чл.взнос</t>
  </si>
  <si>
    <t>зем.налог</t>
  </si>
  <si>
    <t>Дороги</t>
  </si>
  <si>
    <t>ЛЭП</t>
  </si>
  <si>
    <t>Электро</t>
  </si>
  <si>
    <t>энергия</t>
  </si>
  <si>
    <t>№ пп</t>
  </si>
  <si>
    <t>Фирсов Ю.М. уч № 9</t>
  </si>
  <si>
    <t>Бондаренко П.Ф.уч. 763</t>
  </si>
  <si>
    <t>Мончан А.М. уч. 544</t>
  </si>
  <si>
    <t>Шаламова Н.В. Уч.546</t>
  </si>
  <si>
    <t>Козлова М.Н. уч. 743</t>
  </si>
  <si>
    <t>Фирсов Ю.М. уч 9</t>
  </si>
  <si>
    <t>Каретникова Н.И.</t>
  </si>
  <si>
    <t>Дубина В.П. уч № 640</t>
  </si>
  <si>
    <t>Еникеева А.Х. уч 681</t>
  </si>
  <si>
    <t>Хасянова Х.Ш. уч.535</t>
  </si>
  <si>
    <t>Шаянова Л.Д. уч.592</t>
  </si>
  <si>
    <t>Сметанина Н.Н. уч 506</t>
  </si>
  <si>
    <t>Манилова Л.Н.</t>
  </si>
  <si>
    <t>Кулежская Н.Ф. уч.144</t>
  </si>
  <si>
    <t>Орлова Л.С. уч 718</t>
  </si>
  <si>
    <t>Лаптина Ю.Б.</t>
  </si>
  <si>
    <t>Калинина Н.Н. уч 402</t>
  </si>
  <si>
    <t>Луцкий В.Е. уч 34</t>
  </si>
  <si>
    <t xml:space="preserve">Григорьев Н.И. </t>
  </si>
  <si>
    <t>АкимовБ.В. уч. 296А</t>
  </si>
  <si>
    <t xml:space="preserve">Фомичева Т.А. </t>
  </si>
  <si>
    <t>Фомичев Д.Л. уч 790</t>
  </si>
  <si>
    <t>Горбуль О.А. уч.627</t>
  </si>
  <si>
    <t>Камышина А.В уч 83</t>
  </si>
  <si>
    <t>Туманова М.А. уч 32</t>
  </si>
  <si>
    <t>Васильева Н.В. уч 35</t>
  </si>
  <si>
    <t>Дмитриева Н.П. уч 11</t>
  </si>
  <si>
    <t>Смирнова Е.Ю. уч484</t>
  </si>
  <si>
    <t>Колосова Л.В. уч 880</t>
  </si>
  <si>
    <t>Колосова А.Н. уч 881</t>
  </si>
  <si>
    <t>Иванова Т.Б. уч 454</t>
  </si>
  <si>
    <t>Кулиш З.П. уч 878</t>
  </si>
  <si>
    <t>Максимова А.Ю, уч 398</t>
  </si>
  <si>
    <t>Елисеева Г.Н. уч 400</t>
  </si>
  <si>
    <t>Масаковская Г.А. уч 399</t>
  </si>
  <si>
    <t>Храпова А.А. уч 466</t>
  </si>
  <si>
    <t xml:space="preserve">Маклаковой Н.Б. </t>
  </si>
  <si>
    <t>Лялюшка И.О. уч 887</t>
  </si>
  <si>
    <t>Журавлев М.В. Уч 550</t>
  </si>
  <si>
    <t>Белявской О.С. уч 6</t>
  </si>
  <si>
    <t>Шарапова Е.В. Уч 150</t>
  </si>
  <si>
    <t>Шитова Н.Ю. уч 509</t>
  </si>
  <si>
    <t>Баранов В.В. уч 221</t>
  </si>
  <si>
    <t>Карманова О.В. уч 654</t>
  </si>
  <si>
    <t>Грицай А.А. уч 791</t>
  </si>
  <si>
    <t>Грицай З.Д. уч 792</t>
  </si>
  <si>
    <t>Хрипкова М.А. уч 10</t>
  </si>
  <si>
    <t>Пастухова О.В. уч 498</t>
  </si>
  <si>
    <t>Фирсова М.В. уч 428</t>
  </si>
  <si>
    <t>Кутушев Ш.Р. уч 89</t>
  </si>
  <si>
    <t>Царева О.И. уч 451</t>
  </si>
  <si>
    <t>Смирнова Т.М. уч 3</t>
  </si>
  <si>
    <t>Смирнов В.П. уч 4</t>
  </si>
  <si>
    <t>Озерова А.И. уч 378</t>
  </si>
  <si>
    <t>Озеров О.В. Уч 377</t>
  </si>
  <si>
    <t>Евдокимова Л. Уч 450</t>
  </si>
  <si>
    <t>Кучина Н. уч 840</t>
  </si>
  <si>
    <t>Лаптина Ю.Б. уч 140</t>
  </si>
  <si>
    <t>Крутова Е.Н. уч. 570</t>
  </si>
  <si>
    <t>Городецкая Т.П. уч 422</t>
  </si>
  <si>
    <t>Голубкова А.Р. Уч 139</t>
  </si>
  <si>
    <t>Иванова Т.А. уч 135</t>
  </si>
  <si>
    <t>Меркулова К.Б. уч 688</t>
  </si>
  <si>
    <t>Меркулова Т уч 688</t>
  </si>
  <si>
    <t>Филиппова С.С. Уч 317</t>
  </si>
  <si>
    <t>Бурков А.В. Уч 506</t>
  </si>
  <si>
    <t>Пулиной О.Ю. уч 696</t>
  </si>
  <si>
    <t>Дзюин Н.А. уч 142</t>
  </si>
  <si>
    <t>Приснякова О. уч 147</t>
  </si>
  <si>
    <t>Приснякова О. уч 148</t>
  </si>
  <si>
    <t>Якунникова Ю. уч 836А</t>
  </si>
  <si>
    <t>Якунникова Н. уч 837</t>
  </si>
  <si>
    <t>Дейнеко В.Б.уч 836</t>
  </si>
  <si>
    <t>Трошина А.В. Уч 331А</t>
  </si>
  <si>
    <t>Званцева В.А. уч 888</t>
  </si>
  <si>
    <t>Разумовская Е.А уч 865.</t>
  </si>
  <si>
    <t>Полунина Н.В. Уч 653</t>
  </si>
  <si>
    <t>Смирнов Д.Г. уч 222</t>
  </si>
  <si>
    <t>Григорьев Н.И. уч 888</t>
  </si>
  <si>
    <t>Модестов С.В. Уч 883</t>
  </si>
  <si>
    <t>Модестова Г.И. уч 882</t>
  </si>
  <si>
    <t>Шмидт И.В. Уч 801</t>
  </si>
  <si>
    <t>дог 09-01 от 01.09.2011г</t>
  </si>
  <si>
    <t>Касьянов  А.Л.</t>
  </si>
  <si>
    <t>расходник № 1 от 12.09.2011г</t>
  </si>
  <si>
    <t>19.10.2011 выписка из реестра</t>
  </si>
  <si>
    <t>10.10.2011 вывоз мусора</t>
  </si>
  <si>
    <t xml:space="preserve">дог.№017/11/ОТ от 01.08.11 </t>
  </si>
  <si>
    <t>расходник № 2 от 19.09.2011г</t>
  </si>
  <si>
    <t xml:space="preserve">24.10.2011 заявл в ИФМС </t>
  </si>
  <si>
    <t>и копии протоколов</t>
  </si>
  <si>
    <t>30.09.2011 нотариальные действия</t>
  </si>
  <si>
    <t xml:space="preserve">09.10.2011 канц тов </t>
  </si>
  <si>
    <t>21.10.2011  ключи</t>
  </si>
  <si>
    <t xml:space="preserve">21.10.2011 изготовление копий </t>
  </si>
  <si>
    <t>ВСЕГО:</t>
  </si>
  <si>
    <t>всего:</t>
  </si>
  <si>
    <t>Остаток</t>
  </si>
  <si>
    <t>01.10.2011 Выплачена зарплата</t>
  </si>
  <si>
    <t>Брызгалова Наталья Григорьевна</t>
  </si>
  <si>
    <t>Чистяков Николай Леонидович</t>
  </si>
  <si>
    <t>Чистякова Светлана Васильевна</t>
  </si>
  <si>
    <t>Касьянова А.А.</t>
  </si>
  <si>
    <t>Семенова Татьяна Тереньтьевна</t>
  </si>
  <si>
    <t>Шепелева Александра Анатольевна</t>
  </si>
  <si>
    <t>Клейман любовь Юрьевна</t>
  </si>
  <si>
    <t>Зябко наталь Викторовна</t>
  </si>
  <si>
    <t>Андреева Татьяна Владимировна</t>
  </si>
  <si>
    <t>Патаранов Николай Петрович</t>
  </si>
  <si>
    <t>Каганский Борис Абрамович</t>
  </si>
  <si>
    <t>Симуткина Надежда Алексеевна</t>
  </si>
  <si>
    <t>Кравцова Людмила Александровна</t>
  </si>
  <si>
    <t>Бояршинова Людмила Константиновна</t>
  </si>
  <si>
    <t>Бояршинов Игорь Иннокеньтьевич</t>
  </si>
  <si>
    <t>Полунина Нина Владимировна</t>
  </si>
  <si>
    <t>Калабушкина Нина Сергеевна</t>
  </si>
  <si>
    <t>Чекушина Ольга Фаритовна</t>
  </si>
  <si>
    <t>Егоров Олег Витальевич</t>
  </si>
  <si>
    <t>Махова Ольга Олеговна</t>
  </si>
  <si>
    <t>Семенова Галина Ивановна</t>
  </si>
  <si>
    <t>Кучина Юлия Владимировна</t>
  </si>
  <si>
    <t>Малютина Раиса Дмитриевна</t>
  </si>
  <si>
    <t>Тонаев Александр Борисович</t>
  </si>
  <si>
    <t>Малашенко Александр Александрович</t>
  </si>
  <si>
    <t>Опекунова</t>
  </si>
  <si>
    <t>Карманова О.В.</t>
  </si>
  <si>
    <t>Полунана Нина Владимировна</t>
  </si>
  <si>
    <t>Зеленский Эдуард Евгеньевич</t>
  </si>
  <si>
    <t>Голубков Александр Робертович</t>
  </si>
  <si>
    <t>Лаптина Юлия Борисовна</t>
  </si>
  <si>
    <t>Кулыжина Нина Федоровна</t>
  </si>
  <si>
    <t>Пропуск</t>
  </si>
  <si>
    <t>Павлова Нина Сергеевна</t>
  </si>
  <si>
    <t>Русских Т.А.</t>
  </si>
  <si>
    <t>Крепица Николай Федорович</t>
  </si>
  <si>
    <t>Райкова Александра Николаевна</t>
  </si>
  <si>
    <t>Машкова Е.В.(Магазин)</t>
  </si>
  <si>
    <t>Мельников Олег Михайлович</t>
  </si>
  <si>
    <t>Платун Нина Михайловна</t>
  </si>
  <si>
    <t>Платун Александр Викторович</t>
  </si>
  <si>
    <t>Городнюк Валентина Анатольевна</t>
  </si>
  <si>
    <t>Клейман Любовь Юрьевна</t>
  </si>
  <si>
    <t>Попов Валентин Тихонович</t>
  </si>
  <si>
    <t>Асаулюк Марина Валентиновна</t>
  </si>
  <si>
    <t>Черемисинов Александр Иванович</t>
  </si>
  <si>
    <t>Грицай Зоя Дмитриевна</t>
  </si>
  <si>
    <t>Краснев Петр Николаевич</t>
  </si>
  <si>
    <t>Грицай Александр Леонидович</t>
  </si>
  <si>
    <t>Лирина Лина Фроловна</t>
  </si>
  <si>
    <t>Красноперов Игорь Борисович</t>
  </si>
  <si>
    <t>Ициксон Ирина Юрьевна</t>
  </si>
  <si>
    <t>Макарова И.И.</t>
  </si>
  <si>
    <t>Исхакова Н.Р.</t>
  </si>
  <si>
    <t>ВСЕГО на 11.01.2012</t>
  </si>
  <si>
    <t xml:space="preserve"> 19.11.2011оплата Петроэлектросбыт</t>
  </si>
  <si>
    <t>10.11.2011снятие помещ под собрание</t>
  </si>
  <si>
    <t xml:space="preserve"> 01.12.2011оплата Петроэлектросбыт</t>
  </si>
  <si>
    <t xml:space="preserve"> 08.12.2011оплата Петроэлектросбыт</t>
  </si>
  <si>
    <t xml:space="preserve"> 27.12.2011оплата Петроэлектросбыт</t>
  </si>
  <si>
    <t>20.12.2011 конверты</t>
  </si>
  <si>
    <t>14.12.2011 копировальные работы</t>
  </si>
  <si>
    <t>12.12.2011 юридические услуги</t>
  </si>
  <si>
    <t>07.12.2011 Хридман С.З. зарплата</t>
  </si>
  <si>
    <t>26.12.2011 Изготовление штампа</t>
  </si>
  <si>
    <t>21.12.2011 конверты марк.</t>
  </si>
  <si>
    <t>20.12.2011 конверты марк.</t>
  </si>
  <si>
    <t>20.12.2011конверты марк.</t>
  </si>
  <si>
    <t>26.09.2011 договор залога</t>
  </si>
  <si>
    <t>19053+19053+6351</t>
  </si>
  <si>
    <t>25.12.2011Оплата аренды помещ (Ланское шоссе)</t>
  </si>
  <si>
    <t>23.01.2012оплата Петроэлектросбыт</t>
  </si>
  <si>
    <t>(Касьянов А.Л., БарановВ.Н.,Анисенок Е.В.)</t>
  </si>
  <si>
    <t>у Нины Сергеевны</t>
  </si>
  <si>
    <t>18.10.2011Копировальные работы</t>
  </si>
  <si>
    <t>22.12.2011 Канцелярские товары</t>
  </si>
  <si>
    <t>24.12.2011 Копировальные работы</t>
  </si>
  <si>
    <t>22.12.2011,11.01.2012 зп сторожа 6351*4 (10-11.2011г)</t>
  </si>
  <si>
    <t>6351*4 (10-11.2011г)</t>
  </si>
  <si>
    <t>Конов С.А. (уч.186)</t>
  </si>
  <si>
    <t>Фролова         (уч.698)</t>
  </si>
  <si>
    <t>Каретников Г.Б. (уч.777)</t>
  </si>
  <si>
    <t>Каретникова Н.И. (уч. 778)</t>
  </si>
  <si>
    <t>Мамонова Т.В. (уч.871)</t>
  </si>
  <si>
    <t>Гусев В.А.</t>
  </si>
  <si>
    <t>Фирсов Ю.М. (уч.9)</t>
  </si>
  <si>
    <t>Дмитриева Н.П. (уч. 11)</t>
  </si>
  <si>
    <t>Туманова М.А.(уч.32)</t>
  </si>
  <si>
    <t>Полякова Л.М.(уч.2)</t>
  </si>
  <si>
    <t>Губанова М.А.(уч 30)</t>
  </si>
  <si>
    <t>Иванова М.И.(уч 16)</t>
  </si>
  <si>
    <t>Бузова А.В.(уч 565)</t>
  </si>
  <si>
    <t>Наумова В.Н.(уч 240)</t>
  </si>
  <si>
    <t>Русских Т.А. (уч 844)</t>
  </si>
  <si>
    <t>Чистякова С.Н.</t>
  </si>
  <si>
    <t>Чистяков Н.</t>
  </si>
  <si>
    <t>Кунгурцева Е.А.(уч 699)</t>
  </si>
  <si>
    <t>Мамонов С.А.(уч 843)</t>
  </si>
  <si>
    <t>Якунникова Н.Е.( уч 837)</t>
  </si>
  <si>
    <t>Якунникова С.Ю.( уч 836а)</t>
  </si>
  <si>
    <t>Дейнеко В.Б.(уч 836)</t>
  </si>
  <si>
    <t>Машкова Е.В.(уч 748)</t>
  </si>
  <si>
    <t>Чернякева Н.И. (уч 750)</t>
  </si>
  <si>
    <t>Гайкова А.н. (уч 669)</t>
  </si>
  <si>
    <t>Колосова Л.В.( уч 880)</t>
  </si>
  <si>
    <t>Колосов А.Н.(уч.881)</t>
  </si>
  <si>
    <t>Потаранов Н.П.(уч 129)</t>
  </si>
  <si>
    <t>Григорьев Е.Н.( уч 888)</t>
  </si>
  <si>
    <t>Лаптина Ю.Б.( уч 140)</t>
  </si>
  <si>
    <t xml:space="preserve"> Мельников О.М. (уч 22)</t>
  </si>
  <si>
    <t>Шмидт И.В. (уч 801)</t>
  </si>
  <si>
    <t>Королева В.П.(уч 863)</t>
  </si>
  <si>
    <t>Калабушкина Е.А. (уч 127)</t>
  </si>
  <si>
    <t>Калабушкина Н.С. (уч 128)</t>
  </si>
  <si>
    <t>Селинов Н.И. (463)</t>
  </si>
  <si>
    <t>Патрин В.С. (уч.459)</t>
  </si>
  <si>
    <t xml:space="preserve">Касьянов А.Л.(уч 229) </t>
  </si>
  <si>
    <t>Калабушкина Е.Н. (уч 127)</t>
  </si>
  <si>
    <t>Шепелева А.А. (уч 199)</t>
  </si>
  <si>
    <t>Маслова Н.В. (уч312)</t>
  </si>
  <si>
    <t>Кудрякова О.А. (уч 613)</t>
  </si>
  <si>
    <t>Маковкина Н.В. (уч 158)</t>
  </si>
  <si>
    <t>Зябко Н.В. (уч 103)</t>
  </si>
  <si>
    <t xml:space="preserve">Клименко Н.П. </t>
  </si>
  <si>
    <t>Баранов В.В. (уч 221)</t>
  </si>
  <si>
    <t>Овчинникова Т.В. (уч 830)</t>
  </si>
  <si>
    <t>Тихомирова Ю.С.(уч 829)</t>
  </si>
  <si>
    <t>Глинкина Г.П.(уч 436)</t>
  </si>
  <si>
    <t xml:space="preserve"> </t>
  </si>
  <si>
    <t>Королева Т.А. (уч.469)</t>
  </si>
  <si>
    <t>Корчагина В.В. (уч 126)(переоф сад кн)</t>
  </si>
  <si>
    <t>Фирсова Ю.М.(уч 9)</t>
  </si>
  <si>
    <t>Круглова А.В.(уч 101)</t>
  </si>
  <si>
    <t>Качарава В.Д.</t>
  </si>
  <si>
    <t>Всего с 18.01.2012:</t>
  </si>
  <si>
    <t>РАСХОД:  по 11.01.2012</t>
  </si>
  <si>
    <t xml:space="preserve">                                            08.05.2012</t>
  </si>
  <si>
    <t>Баранов В.Н.   Уч.221</t>
  </si>
  <si>
    <t>Алексеева Е.В.  Уч.211</t>
  </si>
  <si>
    <t>Лаптина Ю.Б. уч.140</t>
  </si>
  <si>
    <t>Фролов Е.А.  Уч.698</t>
  </si>
  <si>
    <t>Платун Н.М.уч.766</t>
  </si>
  <si>
    <t>Белявская О.С. Уч.6</t>
  </si>
  <si>
    <t>Литовченко Н.Н. уч.218</t>
  </si>
  <si>
    <t>Потаранов Н.П. уч.129</t>
  </si>
  <si>
    <t>Жарких С.Ф. уч.40</t>
  </si>
  <si>
    <t>Кульгашев В.Г. уч.105</t>
  </si>
  <si>
    <t>Долгов С.Б. уч.560</t>
  </si>
  <si>
    <t>Иванова Т.А. уч.138</t>
  </si>
  <si>
    <t>Иванов Г.А. уч.139</t>
  </si>
  <si>
    <t>Полунина Н.В.  Уч.653</t>
  </si>
  <si>
    <t>Аимбетов А.Ж. уч.755</t>
  </si>
  <si>
    <t>Кузьмина Г.Н. уч.462</t>
  </si>
  <si>
    <t>Агеева О.В.  Уч.461</t>
  </si>
  <si>
    <t>Корманова О.В.  Уч.654</t>
  </si>
  <si>
    <t>Исаченко Е.И.  Уч.704</t>
  </si>
  <si>
    <t>Семенов Н.И. уч.463</t>
  </si>
  <si>
    <t>Полякова О.В.  Уч.18</t>
  </si>
  <si>
    <t>Клейман Л.Ю.  Уч.106</t>
  </si>
  <si>
    <t>Ногин А.А.  Уч.545</t>
  </si>
  <si>
    <t>Мончак А.М.  Уч.544</t>
  </si>
  <si>
    <t>Митюхина Ю.И.  Уч.107</t>
  </si>
  <si>
    <t>Кучина Ю.В.  Уч.840</t>
  </si>
  <si>
    <t>Мамошина О.Д.  Уч.847</t>
  </si>
  <si>
    <t>Цветкова Л.И.  Уч.132</t>
  </si>
  <si>
    <t>Корчагина В.В.  Уч.126</t>
  </si>
  <si>
    <t>Пудовкина И.Ф.   Уч.850</t>
  </si>
  <si>
    <t>Бондаренко С.В.  Уч.855</t>
  </si>
  <si>
    <t>Русских Т.В.  Уч.844</t>
  </si>
  <si>
    <t>Чернов С.П.  Уч.458</t>
  </si>
  <si>
    <t>Ефремова И.Б.  Уч.809</t>
  </si>
  <si>
    <t>Клинушина Н.Ф.уч.796</t>
  </si>
  <si>
    <t>Колчинская М.И.  Уч.297</t>
  </si>
  <si>
    <t>Берлин Г.И.  Уч.297-а</t>
  </si>
  <si>
    <t>Модестов С.В.  Уч.883</t>
  </si>
  <si>
    <t>Модестова Г.И. уч.882</t>
  </si>
  <si>
    <t xml:space="preserve">   250  Ермолаев В.П.  Уч.125</t>
  </si>
  <si>
    <t>Струков В.Г.  Уч.418</t>
  </si>
  <si>
    <t>Газиянц Г.Е.  Уч.427</t>
  </si>
  <si>
    <t>Ярославский Б.А.  Уч.437</t>
  </si>
  <si>
    <t>Харькова А.А.  Уч.217</t>
  </si>
  <si>
    <t>Качалов Ю.П.  Уч.846</t>
  </si>
  <si>
    <t>Илюшко Б.Я.  Уч.833</t>
  </si>
  <si>
    <t>Тавастшерна А.Е.  Уч.841</t>
  </si>
  <si>
    <t>Панов В.Т. Уч.357</t>
  </si>
  <si>
    <t>Асаулюк М.В.  Уч.638</t>
  </si>
  <si>
    <t>Филиппов Г.А.  Уч.356</t>
  </si>
  <si>
    <t>Филиппова Н.Т. Уч.341</t>
  </si>
  <si>
    <t>Кекелев Р.О.  Уч.130</t>
  </si>
  <si>
    <t>Машков С.В.   Уч.864</t>
  </si>
  <si>
    <t>Анохин В.М.  Уч.652</t>
  </si>
  <si>
    <t>Кутушев Ш.Р.  Уч.89</t>
  </si>
  <si>
    <t>Сергеев В.Н.  Уч.137</t>
  </si>
  <si>
    <t>Сергеева Е.В. Уч.121</t>
  </si>
  <si>
    <t>01-31.05</t>
  </si>
  <si>
    <t>Махова О.О.  Уч.860</t>
  </si>
  <si>
    <t>Жукова Ю.Е.  Уч.210</t>
  </si>
  <si>
    <t>Черемисинова А.И. уч.859</t>
  </si>
  <si>
    <t>Ковалева А.В.  Уч.95</t>
  </si>
  <si>
    <t>Ковшова О.Н.  Уч.774</t>
  </si>
  <si>
    <t>Королева Т.А.  Уч.469</t>
  </si>
  <si>
    <t>Каретникова Н.И.  Уч.778</t>
  </si>
  <si>
    <t>Каретников Г.Б.  Уч.777</t>
  </si>
  <si>
    <t>Белязо Э.А.  Уч.225</t>
  </si>
  <si>
    <t>Песин В.А. уч.8</t>
  </si>
  <si>
    <t>Хныжова Н.В.  Уч.23</t>
  </si>
  <si>
    <t>Велинская Ю.С.  Уч.857</t>
  </si>
  <si>
    <t>Велинский Е.В.  Уч.858</t>
  </si>
  <si>
    <t>Степанов А.В.  Уч.430</t>
  </si>
  <si>
    <t xml:space="preserve">   283     Андреева Т.В.  Уч.431</t>
  </si>
  <si>
    <t>Глинкина Г.П.  Уч.436</t>
  </si>
  <si>
    <t>Фирсова М.В. Уч.428</t>
  </si>
  <si>
    <t>Недзельский В.И. уч.438</t>
  </si>
  <si>
    <t>Литовченко Н.Н.  Уч.218</t>
  </si>
  <si>
    <t>Воронина О.В.  Уч.216</t>
  </si>
  <si>
    <t>Белова Н.И.  Уч.212</t>
  </si>
  <si>
    <t>Шитова Н.Ю.  Уч.509</t>
  </si>
  <si>
    <t>Кубасова Г.А.  Уч.29</t>
  </si>
  <si>
    <t>Кучина Ю.В. Уч.840</t>
  </si>
  <si>
    <t>Мамонова Т.В.  Уч.877</t>
  </si>
  <si>
    <t>Мамонов А.В.  Уч.876</t>
  </si>
  <si>
    <t>Мамонов В.П.  Уч.385</t>
  </si>
  <si>
    <t>Цыгура А.М.  Уч.96</t>
  </si>
  <si>
    <t>Захаров А.В.  Уч.88</t>
  </si>
  <si>
    <t>Озеров А.И.  Уч.378</t>
  </si>
  <si>
    <t>Озерова О.В.  Уч.377</t>
  </si>
  <si>
    <t>Власова С.А.  Уч.21</t>
  </si>
  <si>
    <t>Чистякова С.В.  Уч.852</t>
  </si>
  <si>
    <t>Чистяков Н.П.   Уч.853</t>
  </si>
  <si>
    <t>Баранов В.Н.  Уч.221</t>
  </si>
  <si>
    <t>Петров С.Ю.  Уч.116</t>
  </si>
  <si>
    <t>Петров С.Ю.уч.117</t>
  </si>
  <si>
    <t>Григорьева Н.Г.  Уч.441</t>
  </si>
  <si>
    <t>Кулыжская Н.Ф.  Уч.144</t>
  </si>
  <si>
    <t>Лаптина Ю.Б.  Уч.140</t>
  </si>
  <si>
    <t>Жагорина И.Г.  Уч.781</t>
  </si>
  <si>
    <t>Гарбузов В.Е.  Уч.744</t>
  </si>
  <si>
    <t>Танаев А.Б. уч.615</t>
  </si>
  <si>
    <t>Клименко Л.П.  Уч.38</t>
  </si>
  <si>
    <t>Низкая Т.Н.  Уч.735</t>
  </si>
  <si>
    <t>Вайсман Н.М.  Уч.376</t>
  </si>
  <si>
    <t>Сенкевич И.Б.  Уч.375</t>
  </si>
  <si>
    <t>Камышин А.В.  Уч.33</t>
  </si>
  <si>
    <t>Туманова М.А.  Уч.32</t>
  </si>
  <si>
    <t>Кузьмина Г.Н.  Уч.462</t>
  </si>
  <si>
    <t>Устинова Т.Н.  Уч.156</t>
  </si>
  <si>
    <t>Ткачева А.Н.  Уч.244</t>
  </si>
  <si>
    <t>01-30.06.2012</t>
  </si>
  <si>
    <t>Захватова Л.А.  Уч.56</t>
  </si>
  <si>
    <t>Румянцева В.Н. уч.213</t>
  </si>
  <si>
    <t>Ярославский Б.А. уч.437</t>
  </si>
  <si>
    <t>Коростелева Е.А.  Уч.7  за 2011г.</t>
  </si>
  <si>
    <t>Клещукова О.В.   Уч.134</t>
  </si>
  <si>
    <t>Мосина Г.Т.  Уч.59</t>
  </si>
  <si>
    <t>Хрипкова М.А.  Уч.10</t>
  </si>
  <si>
    <t>Фомичева Т.А.  Уч.789</t>
  </si>
  <si>
    <t>Литовченко Н.Н.уч.218</t>
  </si>
  <si>
    <t>Литовченко В.А. Уч.660</t>
  </si>
  <si>
    <t>Фирсов Ю.М.  Уч.9</t>
  </si>
  <si>
    <t>Кравцова Л.А. уч.762</t>
  </si>
  <si>
    <t>Касьянов А.Л. Уч.229</t>
  </si>
  <si>
    <t>Семенцова Н.А.  Уч.697</t>
  </si>
  <si>
    <t>Орлов И.А.       Уч.414</t>
  </si>
  <si>
    <t>Потаранов Н.М.  Уч.129</t>
  </si>
  <si>
    <t>Мамонов В.П.   Уч.385</t>
  </si>
  <si>
    <t>Вьюгин Л.Ф. уч.559</t>
  </si>
  <si>
    <t>Глазова Н.С. Уч.393</t>
  </si>
  <si>
    <t>Глазов В.В.  Уч.392</t>
  </si>
  <si>
    <t>Сизова М.И.  Уч.145</t>
  </si>
  <si>
    <t>Опекунов П.М. уч.831</t>
  </si>
  <si>
    <t>Опекунова М.С.уч.832</t>
  </si>
  <si>
    <t>Ициксон И.В.   Уч.754</t>
  </si>
  <si>
    <t>Найчук О.И.   Уч.122</t>
  </si>
  <si>
    <t>Найчук Н.И.  Уч.123</t>
  </si>
  <si>
    <t>Наумов В.В.  Уч.131</t>
  </si>
  <si>
    <t>Егоров О.В.   Уч.416</t>
  </si>
  <si>
    <t>Кульгашев В.Г.  Уч.105</t>
  </si>
  <si>
    <t>Фокина Е.Б.       Уч.36</t>
  </si>
  <si>
    <t>Орданьян С.С.   Уч.220</t>
  </si>
  <si>
    <t>Клейман Л.Ю.   Уч.106</t>
  </si>
  <si>
    <t>Иванова М.М.    Уч.16</t>
  </si>
  <si>
    <t>Песин В.А.         Уч.8</t>
  </si>
  <si>
    <t>Шепелев А.А.    Уч.199</t>
  </si>
  <si>
    <t>Васильева Н.В. Уч.35</t>
  </si>
  <si>
    <t>Хныжова Н.В.    Уч.23</t>
  </si>
  <si>
    <t>Луцкой В.Е.      Уч.34</t>
  </si>
  <si>
    <t>Кузнецова К.А.  Уч.745</t>
  </si>
  <si>
    <t>Чекмезов А.П.  Уч.746</t>
  </si>
  <si>
    <t>Губанова М.А.    Уч.30</t>
  </si>
  <si>
    <t>Водолазская Т.А. уч.76</t>
  </si>
  <si>
    <t>Сорокин С.А.  Уч.825</t>
  </si>
  <si>
    <t>Полунина Н.В. Уч.653</t>
  </si>
  <si>
    <t>Каретникова Н.И. уч.778</t>
  </si>
  <si>
    <t>Каретников Г.Б.   Уч.777</t>
  </si>
  <si>
    <t>Разумовская Е.А. уч.865  за 2011г.</t>
  </si>
  <si>
    <t>01-30.07.2012г.</t>
  </si>
  <si>
    <t>Григорьев Н.И.  Уч.888</t>
  </si>
  <si>
    <t>Опекунова И.И. уч.84</t>
  </si>
  <si>
    <t>Опекунов С.П.  Уч.85</t>
  </si>
  <si>
    <t>Фирсов Ю.М.    Уч.9</t>
  </si>
  <si>
    <t>Волынко В.И.   Уч.415</t>
  </si>
  <si>
    <t>Преснякова О.И. уч.147</t>
  </si>
  <si>
    <t>Преснякова О.И. уч.148</t>
  </si>
  <si>
    <t>Голубков А.Р.   Уч.635</t>
  </si>
  <si>
    <t>Семенова Г.И.  Уч.692а</t>
  </si>
  <si>
    <t>Дубина В.П.      Уч.640</t>
  </si>
  <si>
    <t>Измайлова Р.Р. Уч.214</t>
  </si>
  <si>
    <t>Кулыжская Н.Ф. уч.144</t>
  </si>
  <si>
    <t>Лаптина Ю.Б.    Уч.140</t>
  </si>
  <si>
    <t>Харькова А.А.   Уч.217</t>
  </si>
  <si>
    <t>Карманова О.В. Уч.654</t>
  </si>
  <si>
    <t>Дмитриева Н.П. уч.11</t>
  </si>
  <si>
    <t>Кутуева И.А.     Уч.159</t>
  </si>
  <si>
    <t>Касьянов А.Л.   Уч.229</t>
  </si>
  <si>
    <t>Ананьева М.Б.  Уч.196</t>
  </si>
  <si>
    <t>Брызгалова Н.Г.  Уч.700</t>
  </si>
  <si>
    <t>Баранов В.В.  Уч.221</t>
  </si>
  <si>
    <t>Сурыгин В.Р.  Уч.854</t>
  </si>
  <si>
    <t>Сурыгина А.Я. Уч.862</t>
  </si>
  <si>
    <t>Дзюин Н.А.     Уч.142</t>
  </si>
  <si>
    <t>Мосина Г.Т.    Уч.59</t>
  </si>
  <si>
    <t>Туманова М.А. уч.32</t>
  </si>
  <si>
    <t>Итого</t>
  </si>
  <si>
    <t>Жарких С.Ф.    Уч.40</t>
  </si>
  <si>
    <t>Машкова Е.В.  Уч.748</t>
  </si>
  <si>
    <t>Машкова Е.В.  Уч.750</t>
  </si>
  <si>
    <t>Колосова Л.В.   Уч.880</t>
  </si>
  <si>
    <t>Колосов А.Н.  Уч.881</t>
  </si>
  <si>
    <t>01-31.08.2012</t>
  </si>
  <si>
    <t>Агеева О.В.   Уч.461</t>
  </si>
  <si>
    <t>Шитова Н.Ю.    Уч.509</t>
  </si>
  <si>
    <t>Каретников Д.Г.уч.777</t>
  </si>
  <si>
    <t>Шац И.С.         Уч.435</t>
  </si>
  <si>
    <t>Сенкевич И.Б.    Уч.375</t>
  </si>
  <si>
    <t>Титова О.В.        Уч.61</t>
  </si>
  <si>
    <t>Гуменюч Г.Я.  Уч.442</t>
  </si>
  <si>
    <t>Филиппов Г.А. уч.356</t>
  </si>
  <si>
    <t>Разумовский Е.А. уч.865</t>
  </si>
  <si>
    <t>Опекунова М.С.  Уч.832</t>
  </si>
  <si>
    <t>Сергеева Е.А.    Уч.121</t>
  </si>
  <si>
    <t>Сергеев В.Н.    Уч.137</t>
  </si>
  <si>
    <t>Молчанов С.А. уч.843</t>
  </si>
  <si>
    <t>Качарава В.Д.  Уч.842</t>
  </si>
  <si>
    <t>Климушина Н.Ф. уч.796</t>
  </si>
  <si>
    <t>Ефремова И.Б. уч.809</t>
  </si>
  <si>
    <t>Иванов Г.А.  Уч.139</t>
  </si>
  <si>
    <t>Иванова Т.А.   Уч.139</t>
  </si>
  <si>
    <t>Фролов Е.А.    Уч.698</t>
  </si>
  <si>
    <t>Мамошина Р.Д. уч.847</t>
  </si>
  <si>
    <t>Дейнеко В.Б.  Уч.836</t>
  </si>
  <si>
    <t>Якунникова Н.Е. уч.837</t>
  </si>
  <si>
    <t>Якунников С.Ю.  Уч.836а</t>
  </si>
  <si>
    <t>Чернов С.П.      Уч.458</t>
  </si>
  <si>
    <t>Камышин А.В. Уч.33</t>
  </si>
  <si>
    <t>Ярмоленко Н.В.  Уч.226</t>
  </si>
  <si>
    <t>Танаев А.Б.  Уч.615</t>
  </si>
  <si>
    <t>Панов В.Т.    Уч.357</t>
  </si>
  <si>
    <t>Асаулюк М.В.  Уч.358</t>
  </si>
  <si>
    <t>Струкова И.Н.  Уч.419</t>
  </si>
  <si>
    <t>Васильева Н.В.  Уч.35</t>
  </si>
  <si>
    <t>Каткова Л.М.  Уч.92</t>
  </si>
  <si>
    <t>Дмитриева Н.П.  Уч.11</t>
  </si>
  <si>
    <t>Хныжова Н.В.   Уч.23</t>
  </si>
  <si>
    <t>Фирсова М.В.   Уч.428</t>
  </si>
  <si>
    <t>Жукова  Ю.Н.  Уч.479а</t>
  </si>
  <si>
    <t>Жуков Л.В.   Уч.479</t>
  </si>
  <si>
    <t>Дацук Т.А.  Уч.136</t>
  </si>
  <si>
    <t>Довыденко Ю.И. уч.223</t>
  </si>
  <si>
    <t>Довыденко М.Б. уч.224</t>
  </si>
  <si>
    <t>Русских Т.А.  Уч.844</t>
  </si>
  <si>
    <t>Бойков П.Н.  Уч.869</t>
  </si>
  <si>
    <t>Довыденко Ю.И.  Уч.223   за 2011г.</t>
  </si>
  <si>
    <t>Довыденко М.Б. уч.224     за 2011г.</t>
  </si>
  <si>
    <t>Михайлова С.А.  Уч.419</t>
  </si>
  <si>
    <t>Шейнов О.Е.       Уч.124</t>
  </si>
  <si>
    <t>Калабушкин Е.А. уч.127</t>
  </si>
  <si>
    <t>Калабушкина Н.С.уч.128</t>
  </si>
  <si>
    <t>Кучина Ю.В.    Уч.840</t>
  </si>
  <si>
    <t>Ермоленко Н.В. Уч.226</t>
  </si>
  <si>
    <t>Сафонов В.Е.    Уч.668</t>
  </si>
  <si>
    <t>Фирсова М.В.  Уч.428</t>
  </si>
  <si>
    <t>Фирсов Ю.М.   Уч.9</t>
  </si>
  <si>
    <t>Каткова Л.М.   Уч.92</t>
  </si>
  <si>
    <t>Наумов В.В. Уч.131</t>
  </si>
  <si>
    <t>Михайлов С.А.  Уч.325</t>
  </si>
  <si>
    <t>Мухаметшин Р.Б. уч.551</t>
  </si>
  <si>
    <t>01-30.09.2012</t>
  </si>
  <si>
    <t>Коломейко В.Ф. уч.828</t>
  </si>
  <si>
    <t>Яншина И.П.   Уч.153</t>
  </si>
  <si>
    <t>Колчинская М.И. уч.297</t>
  </si>
  <si>
    <t>Берлин Г.И.           Уч.297а</t>
  </si>
  <si>
    <t>Грицай А.Л.           Уч.791</t>
  </si>
  <si>
    <t>Грицай З.Д.            Уч.792</t>
  </si>
  <si>
    <t>Макарова И.И.       Уч.278а</t>
  </si>
  <si>
    <t>Клейман Л.Ю.    Уч.106</t>
  </si>
  <si>
    <t>Потаранов Н.П.   Уч.129</t>
  </si>
  <si>
    <t>Семенова Г.И.   Уч.692а</t>
  </si>
  <si>
    <t>Званцева В.А.    Уч.838а</t>
  </si>
  <si>
    <t>Струков В.Г.     Уч.418</t>
  </si>
  <si>
    <t>Баранов В.В.   Уч.221</t>
  </si>
  <si>
    <t>Довгаль Н.Д.    Уч.302</t>
  </si>
  <si>
    <t>Довгаль Э.Я.     Уч.303</t>
  </si>
  <si>
    <t xml:space="preserve">Услуги </t>
  </si>
  <si>
    <t>Прочие</t>
  </si>
  <si>
    <t>01-31.10.2012</t>
  </si>
  <si>
    <t>Грязева Н.Н.    Уч.405</t>
  </si>
  <si>
    <t>Грязев В.И.    Уч.406</t>
  </si>
  <si>
    <t>Семенова Т.Т. Уч.228</t>
  </si>
  <si>
    <t>Мельников О.М. уч.22</t>
  </si>
  <si>
    <t>Крепица Н.Ф.   Уч.874</t>
  </si>
  <si>
    <t>Петров С.Ю.    Уч.116</t>
  </si>
  <si>
    <t>Шац И.С. Уч.435</t>
  </si>
  <si>
    <t>Струков В.Г. уч.418</t>
  </si>
  <si>
    <t>Лепехина Ирина Николаевна уч.324</t>
  </si>
  <si>
    <t>Жарких Сергей Федорович уч.40</t>
  </si>
  <si>
    <t>Опекунов Сергей Петрович уч.85</t>
  </si>
  <si>
    <t>Яншина И.П.  Уч.153</t>
  </si>
  <si>
    <t>Белявская О.С.   Уч.6</t>
  </si>
  <si>
    <t>Иванова М.И.  Уч.16</t>
  </si>
  <si>
    <t>Григорьева Н.Г. уч.441</t>
  </si>
  <si>
    <t>Грицай А.Л.  Уч.791</t>
  </si>
  <si>
    <t>Семенов Н.И.  Уч.463</t>
  </si>
  <si>
    <t>Литовченко В.А.  Уч.660</t>
  </si>
  <si>
    <t>Минаев С.А. уч.141</t>
  </si>
  <si>
    <t>Шаламова Н.В. уч.546</t>
  </si>
  <si>
    <t>Ярмоленко Н.В. Уч.226</t>
  </si>
  <si>
    <t>Маковкина Н.В. Уч.158</t>
  </si>
  <si>
    <t>Шепелев А.А.  Уч.199</t>
  </si>
  <si>
    <t>Кутуева И.А.    Уч.159</t>
  </si>
  <si>
    <t>Довгаль Н.Д.   Уч.302</t>
  </si>
  <si>
    <t>Довгаль Э.Я.  Уч.303</t>
  </si>
  <si>
    <t>Грязев В.И.   Уч.406</t>
  </si>
  <si>
    <t>Калабушкин Е.Н. уч.127</t>
  </si>
  <si>
    <t>Струков В.Г.   Уч.418</t>
  </si>
  <si>
    <t>Струкова И.Н. уч.419</t>
  </si>
  <si>
    <t>Горелов А.В. Уч.651</t>
  </si>
  <si>
    <t>Райкова А.Н.  Уч.669</t>
  </si>
  <si>
    <t>Лепехина И.Н. уч.324</t>
  </si>
  <si>
    <t>Соколов А.В.   Уч.676</t>
  </si>
  <si>
    <t>Соколов А.В.   Уч.677</t>
  </si>
  <si>
    <t>Машкова Е.В. Уч.750</t>
  </si>
  <si>
    <t>Машкова Е.В. Уч.748</t>
  </si>
  <si>
    <t>Егоров О.В.  Уч.416</t>
  </si>
  <si>
    <t>Белик Е.А.   Уч.568</t>
  </si>
  <si>
    <t>Январь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</si>
  <si>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</si>
  <si>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</si>
  <si>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</si>
  <si>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</si>
  <si>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</si>
  <si>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</si>
  <si>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</si>
  <si>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</si>
  <si>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</si>
  <si>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</si>
  <si>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9 месяцев</t>
  </si>
  <si>
    <t>э/энергия</t>
  </si>
  <si>
    <t>2011г-дор</t>
  </si>
  <si>
    <t>2011г-ЛЭП</t>
  </si>
  <si>
    <t>Февраль</t>
  </si>
  <si>
    <t>Итого поступило ден.средств</t>
  </si>
  <si>
    <t>Членские взносы ч.банк</t>
  </si>
  <si>
    <t>Член.взн. ч/кассу  2012г.</t>
  </si>
  <si>
    <t>Член.взн.ч/кассу  2011г.</t>
  </si>
  <si>
    <t>Всего поступл. ч/кассу</t>
  </si>
  <si>
    <t>Всего поступл. ч/банк</t>
  </si>
  <si>
    <t>Земельн. налог 2012г.</t>
  </si>
  <si>
    <t>Земельн.налог 2011г.</t>
  </si>
  <si>
    <t>Земельн.налог ч/банк</t>
  </si>
  <si>
    <t>из них</t>
  </si>
  <si>
    <t>в т.ч. по видам оплат</t>
  </si>
  <si>
    <t xml:space="preserve">                                          Отчет о поступлении денежных средств и их расходовании в СНТ "Корунд" за 9 месяцев 2012г.</t>
  </si>
  <si>
    <t>Сдано из кассы на расч.счет</t>
  </si>
  <si>
    <t>в СНТ"Корунд"</t>
  </si>
  <si>
    <t>РСМП</t>
  </si>
  <si>
    <t>Налоги ПФР</t>
  </si>
  <si>
    <t>Росбалтконсалтинг</t>
  </si>
  <si>
    <t>ЖСК        "Магний"</t>
  </si>
  <si>
    <t>ООО "Юрист      ВиКом"</t>
  </si>
  <si>
    <t>Госпош-лина</t>
  </si>
  <si>
    <t>Поступи-ло по дг.займа</t>
  </si>
  <si>
    <t>Услуги банка</t>
  </si>
  <si>
    <t>Выдана зарплата</t>
  </si>
  <si>
    <t>Оплата э/энергии в "ПСК"</t>
  </si>
  <si>
    <t>Общехоз.расходы</t>
  </si>
  <si>
    <t>Всего расход средств</t>
  </si>
  <si>
    <t>Всего поступило средств</t>
  </si>
  <si>
    <t>Справка</t>
  </si>
  <si>
    <t>9месяцев</t>
  </si>
  <si>
    <t>Итого поступ.ден.средств</t>
  </si>
  <si>
    <t>Расходная часть сметы:</t>
  </si>
  <si>
    <t>Оплата э/энергии в ПСК</t>
  </si>
  <si>
    <t>Госпошлина</t>
  </si>
  <si>
    <t>ООО"Юрист ВиКом"</t>
  </si>
  <si>
    <t>ЖСК "Магний"</t>
  </si>
  <si>
    <t>РосБалтКонсалтинг</t>
  </si>
  <si>
    <t>Взысканы ч/банк налоги в ПФР</t>
  </si>
  <si>
    <t xml:space="preserve">Услуги банка </t>
  </si>
  <si>
    <t>Общехозяйственные расходы:</t>
  </si>
  <si>
    <t>кацелярские расходы</t>
  </si>
  <si>
    <t>почтовые и копировальные расх</t>
  </si>
  <si>
    <t>аренда зала для пров.собрания</t>
  </si>
  <si>
    <t>ремонт оргтехники</t>
  </si>
  <si>
    <t>нотариальные услуги</t>
  </si>
  <si>
    <t>Мелиоративные работы:</t>
  </si>
  <si>
    <t>труба двухслойная-5м</t>
  </si>
  <si>
    <t>в т.ч.</t>
  </si>
  <si>
    <t>изготовл.вывески правления</t>
  </si>
  <si>
    <t>ОАО"Рощинское коммун.х-во"</t>
  </si>
  <si>
    <t>Уплотнение ТБО-дог.подряда</t>
  </si>
  <si>
    <t>Механиз.уборка снега</t>
  </si>
  <si>
    <t>Зачистка дрен.системы-Дг.подр</t>
  </si>
  <si>
    <t>Мех.сбор срез.куст.на Сев.дор.</t>
  </si>
  <si>
    <t>замена трубы-дог.подряда</t>
  </si>
  <si>
    <t>Поступления от садоводов</t>
  </si>
  <si>
    <t>Комплектующие для э/снабжен.</t>
  </si>
  <si>
    <t>юрид.и консул. услуги,ИФНС</t>
  </si>
  <si>
    <t>Замки,гвозди,шурупы,мешки</t>
  </si>
  <si>
    <t>Отчет о расходовании денежных средств, поступивших в СНТ"Корунд" за 9 месяцев 2012г.</t>
  </si>
  <si>
    <t>Статьи расхода</t>
  </si>
  <si>
    <t>ИТОГО</t>
  </si>
  <si>
    <t>1              квартал</t>
  </si>
  <si>
    <t>2     квартал</t>
  </si>
  <si>
    <t>Услуги охранного предприятия</t>
  </si>
  <si>
    <t>Транспортные расходы</t>
  </si>
  <si>
    <t>Грейдерование дорог в СНТ:</t>
  </si>
  <si>
    <t>Дог.подряда на грейдер.дорог</t>
  </si>
  <si>
    <t>Заемные ден.средства</t>
  </si>
  <si>
    <t>Губанова М.А.  Уч.30</t>
  </si>
  <si>
    <t>Колосова Л.В. У ч.880</t>
  </si>
  <si>
    <t>Дубровина Е.Ю.  Уч.417</t>
  </si>
  <si>
    <t>Островская О.Ю. уч.417а</t>
  </si>
  <si>
    <t>Клыкова О.Г.    Уч.304</t>
  </si>
  <si>
    <t>Карманова О.В.  Уч.654</t>
  </si>
  <si>
    <t>Кулаков В.Н.    Уч.510а</t>
  </si>
  <si>
    <t>Круглова А.Р.  Уч.101</t>
  </si>
  <si>
    <t>Чистяков Н.Л.  Уч.853</t>
  </si>
  <si>
    <t>Серов А.В.     Уч.879 вт.ч.2011г.-2295р.</t>
  </si>
  <si>
    <t>Дог.подряда на вывоз веток</t>
  </si>
  <si>
    <t>Махова О.О.   Уч.860</t>
  </si>
  <si>
    <t>Дубина В.П.    Уч.640</t>
  </si>
  <si>
    <t>Филиппова Н.Т.  Уч.341</t>
  </si>
  <si>
    <t>Шишкина И.В.  Уч.52</t>
  </si>
  <si>
    <t>Белязо Э.А.     Уч.225</t>
  </si>
  <si>
    <t>Смирнова ЕЮ.  Уч.484</t>
  </si>
  <si>
    <t>Степанченко Р.Е. уч.230</t>
  </si>
  <si>
    <t>Митюхина Ю.И.    Уч.107</t>
  </si>
  <si>
    <t>Акимов Б.В.          Уч.296а</t>
  </si>
  <si>
    <t>Малащенко А.А.    Уч.827</t>
  </si>
  <si>
    <t>Хабарова В.И.        Уч.86</t>
  </si>
  <si>
    <t>Панов В.Т.              Уч.357</t>
  </si>
  <si>
    <t>Асаулюк М.В.         Уч.358</t>
  </si>
  <si>
    <t>Маслова Н.В.         Уч.312</t>
  </si>
  <si>
    <t>Гусев В.А.              Уч.457</t>
  </si>
  <si>
    <t>Смирнов Д.Г.           Уч.222</t>
  </si>
  <si>
    <t>Шаламова Н.В.        Уч.546</t>
  </si>
  <si>
    <t>Савич С.И.               Уч.424</t>
  </si>
  <si>
    <t>Катков С.Л.               Уч.93</t>
  </si>
  <si>
    <t>Васильев Ю.М.         Уч.507</t>
  </si>
  <si>
    <t>Кульгашев В.Г.         Уч.105</t>
  </si>
  <si>
    <t>Зябко Н.В.                 Уч.103</t>
  </si>
  <si>
    <t>Ноткин Г.Б.                Уч.17</t>
  </si>
  <si>
    <t>Платун А.В.               Уч.767</t>
  </si>
  <si>
    <t>Платун Н.М.               Уч.766</t>
  </si>
  <si>
    <t>Низкая Т.Н.                 Уч.735</t>
  </si>
  <si>
    <t>Галкова Е.П.               Уч.373</t>
  </si>
  <si>
    <t>Зеленский Э.Е.           Уч.234</t>
  </si>
  <si>
    <t>Наумов                       уч.240</t>
  </si>
  <si>
    <t>Полунина Н.В.             Уч.653</t>
  </si>
  <si>
    <t>Ициксон И.В.                 Уч.754</t>
  </si>
  <si>
    <t xml:space="preserve">Ициксон И.Ю.                Уч.768          </t>
  </si>
  <si>
    <t>Довыденко М.Б.             Уч.224</t>
  </si>
  <si>
    <t>Поплавская Э.Ю.           Уч.783</t>
  </si>
  <si>
    <t>Патрин В.С.                    Уч.459</t>
  </si>
  <si>
    <t>Шмидт И.В.                     Уч.801</t>
  </si>
  <si>
    <t>Хлудова М.В.                  Уч.805</t>
  </si>
  <si>
    <t>Шмидт  А.Г.                    Уч.802</t>
  </si>
  <si>
    <t>Черепанова Т.И.             Уч.448</t>
  </si>
  <si>
    <t>Грицай А.Л.                    Уч.791</t>
  </si>
  <si>
    <t>Кравцова Л.А.                Уч.762</t>
  </si>
  <si>
    <t>Глухов А.Ю.                   Уч.39</t>
  </si>
  <si>
    <t>Голубков А.Р.                 Уч.635</t>
  </si>
  <si>
    <t>Димитропуло А.А.           Уч.530</t>
  </si>
  <si>
    <t>Литовченко Н.Н.             Уч.218</t>
  </si>
  <si>
    <t>Андреева Г.П.                Уч.232</t>
  </si>
  <si>
    <t>Орехова Н.В.                  Уч.656</t>
  </si>
  <si>
    <t>Заборовский А.О.            Уч.861</t>
  </si>
  <si>
    <t>2012г.</t>
  </si>
  <si>
    <t>взнос</t>
  </si>
  <si>
    <t>Черемисинов А.И.  Уч.859</t>
  </si>
  <si>
    <t>Романовская Т.Н.   Уч.779</t>
  </si>
  <si>
    <t>Вайсман Н.М.        Уч.376</t>
  </si>
  <si>
    <t>Осипов С.П.          Уч.241</t>
  </si>
  <si>
    <t xml:space="preserve">Фирсов Ю.М.         Уч.9        </t>
  </si>
  <si>
    <t>Потаранов Н.П.     Уч.129</t>
  </si>
  <si>
    <t xml:space="preserve">Кекелев Р.О.        Уч.130      </t>
  </si>
  <si>
    <t>Ткаченко Н.Н.       Уч.851</t>
  </si>
  <si>
    <t>Фомичев Д.Л.       Уч.790</t>
  </si>
  <si>
    <t>Гуменюк М.Ю.      Уч.455</t>
  </si>
  <si>
    <t>Касьянов А.Л.       Уч.229</t>
  </si>
  <si>
    <t>ЯНВАРЬ 2013г.</t>
  </si>
  <si>
    <t>Волынко К.В.       Уч.415</t>
  </si>
  <si>
    <t>Кунгурцев Е.А.     Уч.699</t>
  </si>
  <si>
    <t>Ициксон И.Ю.       Уч.768</t>
  </si>
  <si>
    <t>Глинкина Г.П.        Уч.436</t>
  </si>
  <si>
    <t>Газиянц Г.Е.          Уч.427</t>
  </si>
  <si>
    <t>Мамошина Р.Д.     Уч.847</t>
  </si>
  <si>
    <t>Кучин Ю.В.            Уч.840</t>
  </si>
  <si>
    <t>Никифоров А.О.     Уч.19</t>
  </si>
  <si>
    <t>Никифорова О.В.   Уч.20</t>
  </si>
  <si>
    <t>Семенцов С.Г.        Уч.697</t>
  </si>
  <si>
    <t>Пашков Б.О.           Уч.395</t>
  </si>
  <si>
    <t>Грицай А.                Уч.791</t>
  </si>
  <si>
    <t>Грицай З.Д.             Уч.792</t>
  </si>
  <si>
    <t>Семенова Г.И.          Уч.692а</t>
  </si>
  <si>
    <t>Агеева О.В.               Уч.461</t>
  </si>
  <si>
    <t>Калабушкина Н.С.     Уч.128</t>
  </si>
  <si>
    <t>Калабушкин Е.А.       Уч.127</t>
  </si>
  <si>
    <t>ФСС</t>
  </si>
  <si>
    <t>Куликов 1 п/год2012</t>
  </si>
  <si>
    <t>пени      1 п/год2012</t>
  </si>
  <si>
    <t>Лепехин 9м-в 2012</t>
  </si>
  <si>
    <t>взнос.н/с 9м-в 2012</t>
  </si>
  <si>
    <t>Лепехин  4кв. 2012г.</t>
  </si>
  <si>
    <t>взнос.н/с 4кв. 2012</t>
  </si>
  <si>
    <t>пени</t>
  </si>
  <si>
    <t>ПФР</t>
  </si>
  <si>
    <t>КДН.Стр.ч1п/год2012</t>
  </si>
  <si>
    <t>КДН.Нак.ч1п/год2012</t>
  </si>
  <si>
    <t>КДНстр.ч.4кв.2012</t>
  </si>
  <si>
    <t>КДНнак.ч.4кв.2012</t>
  </si>
  <si>
    <t>КДН.ФФОМС 2кв2012</t>
  </si>
  <si>
    <t>ЛИЮ стр.ч. 9м-в 2012</t>
  </si>
  <si>
    <t>ЛИЮ нак.ч. 9м-в 2012</t>
  </si>
  <si>
    <t>ЛИЮ ФФОМС9м.2012</t>
  </si>
  <si>
    <t>КДНпениСтр.ч.2011-2012</t>
  </si>
  <si>
    <t>Оплата ЛИЮ</t>
  </si>
  <si>
    <t>Оплата КДН</t>
  </si>
  <si>
    <t>21,01,2013-2193,60,23.01.2013-4817,25,08.02.2013-1236,85=8247,70</t>
  </si>
  <si>
    <t>08.02.2013г-164,95</t>
  </si>
  <si>
    <t>08.02.2013- 4937,37</t>
  </si>
  <si>
    <t>14.01.2013- 853,60, 21.01.2013-1413,40=2267,00</t>
  </si>
  <si>
    <t>09.2012г.-12.2012г.-57649,61,</t>
  </si>
  <si>
    <t>ИНКАССО</t>
  </si>
  <si>
    <t>КДНстр.ч.1п/год2012</t>
  </si>
  <si>
    <t>КДНнак.ч.1п/год.2012</t>
  </si>
  <si>
    <t>КДНпениФОМС-2кв2012</t>
  </si>
  <si>
    <t>ЛИЮпени</t>
  </si>
  <si>
    <t>ЛИЮ    ????????</t>
  </si>
  <si>
    <t>КДНпениСтр.ч.1кв.2012</t>
  </si>
  <si>
    <t>04.09.2012г.- 380,51</t>
  </si>
  <si>
    <t>КДНпениНак.ч.1кв.2012</t>
  </si>
  <si>
    <t>04.09.2012г.-33,35</t>
  </si>
  <si>
    <t>КДНпениТОМС 4кв.2011</t>
  </si>
  <si>
    <t>КДНпениФОМС 4кв2011</t>
  </si>
  <si>
    <t>04.09.2012-49,35</t>
  </si>
  <si>
    <t>04.09.2012-31,84</t>
  </si>
  <si>
    <t>12.12.2012-74419,26</t>
  </si>
  <si>
    <t>12.12.2012-4500</t>
  </si>
  <si>
    <t>20.12.2012-18290,64</t>
  </si>
  <si>
    <t>взнос.н/с2кв.2012</t>
  </si>
  <si>
    <t>пени н/с   2кв.2012</t>
  </si>
  <si>
    <t>КДНпенистр.ч.9м-в 2011г.</t>
  </si>
  <si>
    <t>60,411,66</t>
  </si>
  <si>
    <t>Итого   ФСС</t>
  </si>
  <si>
    <t>Итого   ПФР</t>
  </si>
  <si>
    <t>Бухгалтерская справка по расчетам с внебюджетными фондами</t>
  </si>
  <si>
    <t>Главный бухгалтер                     Струкова И.Н.</t>
  </si>
  <si>
    <t>По данным отчета</t>
  </si>
  <si>
    <t>Сумма</t>
  </si>
  <si>
    <t>Дата-Сумма</t>
  </si>
  <si>
    <t>Руб.коп.</t>
  </si>
  <si>
    <t>КДНпениСтр.ч.9м-в 2011г.</t>
  </si>
  <si>
    <t>ВСЕГО по всем  Фондам</t>
  </si>
  <si>
    <t>Семенова Т.Т.         Уч.228</t>
  </si>
  <si>
    <t>Струков В.Г.            Уч.418</t>
  </si>
  <si>
    <t>Струкова И.Н.          Уч.419</t>
  </si>
  <si>
    <t>Грицай А.Л.             Уч.791</t>
  </si>
  <si>
    <t>ФЕВРАЛЬ   2013г.</t>
  </si>
  <si>
    <t>Струков В.Г.           Уч.418</t>
  </si>
  <si>
    <t>Струкова И.Н.         Уч.419</t>
  </si>
  <si>
    <t>Шепелев А.А.         Уч.199</t>
  </si>
  <si>
    <t>Фукалов Н.Г.          Уч.115</t>
  </si>
  <si>
    <t>Грицай А.Л.            Уч.791</t>
  </si>
  <si>
    <t>Полунина Н.В.        Уч.653</t>
  </si>
  <si>
    <t>Модестова Т.И.       Уч.882</t>
  </si>
  <si>
    <t>Модестов С.В.        Уч.883</t>
  </si>
  <si>
    <t>Потаранов Н.П.       Уч.129</t>
  </si>
  <si>
    <t>Брызгалов Н.Г.       Уч.700</t>
  </si>
  <si>
    <t>Родникова И.М.     Уч.413</t>
  </si>
  <si>
    <t>Каретникова Н.И.   Уч.778</t>
  </si>
  <si>
    <t>Каретников Г.Д.     Уч.777</t>
  </si>
  <si>
    <t>Агеева О.В.          Уч.461</t>
  </si>
  <si>
    <t>МАРТ     2013г.</t>
  </si>
  <si>
    <t>1 КВАРТАЛ    2013г.</t>
  </si>
  <si>
    <t>Найчук О.И.         Уч.122</t>
  </si>
  <si>
    <t>Найчук Н.И.         Уч.123</t>
  </si>
  <si>
    <t>Хахалова О.А.      Уч.37</t>
  </si>
  <si>
    <t>Вступ.</t>
  </si>
  <si>
    <t>оплата</t>
  </si>
  <si>
    <t>Член</t>
  </si>
  <si>
    <t>вз 2013</t>
  </si>
  <si>
    <t>Иванова М.И.       Уч.16</t>
  </si>
  <si>
    <t>Фирсов Ю.М.        Уч.9</t>
  </si>
  <si>
    <t>Лаптина Ю.Б.        Уч.140</t>
  </si>
  <si>
    <t>Яншина И.П.        Уч.153</t>
  </si>
  <si>
    <t>Туманов М.А.       Уч.32</t>
  </si>
  <si>
    <t>Разумовская Е.А. уч.865</t>
  </si>
  <si>
    <t>Семенов Н.Ш.       Уч.463</t>
  </si>
  <si>
    <t>Дейнеко В.Б.        Уч.836</t>
  </si>
  <si>
    <t>Якунникова Н.Е.   Уч.837</t>
  </si>
  <si>
    <t>Якунников С.Ю.    Уч.836а</t>
  </si>
  <si>
    <t>Сергеев Л.И.         Уч.274</t>
  </si>
  <si>
    <t>Андреева В.В.       Уч.431</t>
  </si>
  <si>
    <t>Степанов А.В.        Уч.430</t>
  </si>
  <si>
    <t>Чистякова С.В.      Уч.852</t>
  </si>
  <si>
    <t>Чистяков Н.Л.        Уч.853</t>
  </si>
  <si>
    <t>Шпинев А.О.         Уч.350</t>
  </si>
  <si>
    <t>Тихомиров Ю.Р.    Уч.829</t>
  </si>
  <si>
    <t>Евдокимова Л.Д.   Уч.450</t>
  </si>
  <si>
    <t>Бондаренко С.В.    Уч.855</t>
  </si>
  <si>
    <t>Песин В.А.             Уч.8</t>
  </si>
  <si>
    <t>Званцева В.А.        Уч.838</t>
  </si>
  <si>
    <t>Семенцов Н.А.        Уч.697</t>
  </si>
  <si>
    <t>Жарких С.Ф.          Уч.40</t>
  </si>
  <si>
    <t>Цыгура А.М.          Уч.96</t>
  </si>
  <si>
    <t>Пудовкина И.Ф.     Уч.850</t>
  </si>
  <si>
    <t>Крикуненко О.В.     Уч.839</t>
  </si>
  <si>
    <t>Шуваев И.П.        Уч.233</t>
  </si>
  <si>
    <t>Гуменюк А.Г.       Уч.456</t>
  </si>
  <si>
    <t>Круглова А.В.      Уч.101</t>
  </si>
  <si>
    <t>Райкова А.Н.        Уч.669</t>
  </si>
  <si>
    <t>Садов А.Д.           Уч.258</t>
  </si>
  <si>
    <t>Садова М.Н.         Уч.245</t>
  </si>
  <si>
    <t>Вайсман Н.М.      Уч.376</t>
  </si>
  <si>
    <t>Колосов А.Н.       Уч.881</t>
  </si>
  <si>
    <t>Колосова Л.В.      Уч.880</t>
  </si>
  <si>
    <t>Озерова О.В.       Уч.377</t>
  </si>
  <si>
    <t>Озеров А.И.         Уч.378</t>
  </si>
  <si>
    <t>Петров С.Ю.         Уч.116</t>
  </si>
  <si>
    <t>Петров С.Ю.         Уч.117</t>
  </si>
  <si>
    <t>Ногин А.А.            Уч.545</t>
  </si>
  <si>
    <t>Всего:  Апрель 2013г.</t>
  </si>
  <si>
    <t>Исполнение расходной сметы за 4 месяца 2013г. по СНТ "Корунд"</t>
  </si>
  <si>
    <t>№ п.п</t>
  </si>
  <si>
    <t>Наименование статей</t>
  </si>
  <si>
    <t>Расход</t>
  </si>
  <si>
    <t>Начислено</t>
  </si>
  <si>
    <t>Фактич.</t>
  </si>
  <si>
    <t>Задолж.</t>
  </si>
  <si>
    <t xml:space="preserve">         затрат</t>
  </si>
  <si>
    <t>по смете</t>
  </si>
  <si>
    <t>за 4 м-ца</t>
  </si>
  <si>
    <t>уплачено</t>
  </si>
  <si>
    <t>по оплате</t>
  </si>
  <si>
    <t>Фонд оплаты труда</t>
  </si>
  <si>
    <t>Вознаграждение</t>
  </si>
  <si>
    <t>-</t>
  </si>
  <si>
    <t>Налог на зарплату</t>
  </si>
  <si>
    <t>Зарпл. Налоги Куликова</t>
  </si>
  <si>
    <t>Э\знергия общ.польз.</t>
  </si>
  <si>
    <t>в т.ч.освещение</t>
  </si>
  <si>
    <t xml:space="preserve">       насосная</t>
  </si>
  <si>
    <t xml:space="preserve">       потери на ЛЭП</t>
  </si>
  <si>
    <t>Обслужив.э\хозяйства</t>
  </si>
  <si>
    <t>в т.ч. Восстан.высоков.</t>
  </si>
  <si>
    <t xml:space="preserve">         текущ.обслужив.</t>
  </si>
  <si>
    <t>Обслуж.водопровода</t>
  </si>
  <si>
    <t>в т.ч сборка водопровод</t>
  </si>
  <si>
    <t xml:space="preserve">     разборка водопров.</t>
  </si>
  <si>
    <t xml:space="preserve">     тек.расх.на комплек.</t>
  </si>
  <si>
    <t>Вывоз мусора</t>
  </si>
  <si>
    <t>Плата за негат.возд.</t>
  </si>
  <si>
    <t>в т.ч.произ-во расчет.</t>
  </si>
  <si>
    <t xml:space="preserve">       оплата негативки</t>
  </si>
  <si>
    <t>Восстан.мелиорат.сист.</t>
  </si>
  <si>
    <t>в т.ч. Модерн.дрен.сист</t>
  </si>
  <si>
    <t xml:space="preserve">    зачис.осн.кан.-14-18л</t>
  </si>
  <si>
    <t>Ремонт дорог</t>
  </si>
  <si>
    <t>в т.ч.грейдерование</t>
  </si>
  <si>
    <t xml:space="preserve">        ямочный ремонт</t>
  </si>
  <si>
    <t xml:space="preserve">       отбойник на въезде</t>
  </si>
  <si>
    <t>Зимняя расчистка</t>
  </si>
  <si>
    <t>Аренда офиса Ланском</t>
  </si>
  <si>
    <t>Аренда зала для собран</t>
  </si>
  <si>
    <t>Канцел.расходы</t>
  </si>
  <si>
    <t>Приобр.,ремонт оргтехн.</t>
  </si>
  <si>
    <t>Резервный фонд</t>
  </si>
  <si>
    <t>Земельный налог</t>
  </si>
  <si>
    <t>Трансп.расх.и телефон</t>
  </si>
  <si>
    <t>Юридические услуги</t>
  </si>
  <si>
    <t>Почтовые услуги</t>
  </si>
  <si>
    <t>Нотариальные услуги</t>
  </si>
  <si>
    <t>Поступления от садоводов  за 4 месяца 2013г. по СНТ "Корунд"</t>
  </si>
  <si>
    <t>Приход по кассе</t>
  </si>
  <si>
    <t>Приход по банку</t>
  </si>
  <si>
    <t>Членский взнос 2013г.</t>
  </si>
  <si>
    <t>Членский взнос 2012г.</t>
  </si>
  <si>
    <t>Земельный налог 2012г.</t>
  </si>
  <si>
    <t>Оплата электроэнергии</t>
  </si>
  <si>
    <t>Вступительный взнос</t>
  </si>
  <si>
    <t>Целевые взносы 2011г.</t>
  </si>
  <si>
    <t>Литовченко Н.Н.    Уч.218</t>
  </si>
  <si>
    <t>Крепица Н.В.         Уч.874</t>
  </si>
  <si>
    <t>Королева М.А.       Уч.469</t>
  </si>
  <si>
    <t>Озерова О.В.         Уч.377</t>
  </si>
  <si>
    <t>Хныжова Н.В.         Уч.23</t>
  </si>
  <si>
    <t>Хрипкова М.А.         Уч.10</t>
  </si>
  <si>
    <t>Гарбузова В.Е.       Уч.744</t>
  </si>
  <si>
    <t>Гуменюк А.Г.        Уч.456</t>
  </si>
  <si>
    <t>Гуменюк Г.Я.        Уч.442</t>
  </si>
  <si>
    <t>Пинчук С.П.          Уч.100</t>
  </si>
  <si>
    <t>Ермолаев В.Г.      Уч.125</t>
  </si>
  <si>
    <t>Васильева Н.В.     Уч.35</t>
  </si>
  <si>
    <t>Ярмоленко Н.В.     Уч.226</t>
  </si>
  <si>
    <t>Мамонов В.Г.        Уч.385</t>
  </si>
  <si>
    <t>Фролова В.Г.         Уч.162</t>
  </si>
  <si>
    <t>Фролов М.С.          Уч.161</t>
  </si>
  <si>
    <t>Полякова О.В.       Уч.18</t>
  </si>
  <si>
    <t>Сафонов В.Е.        Уч.668</t>
  </si>
  <si>
    <t>Белязо Э.А.           Уч.225</t>
  </si>
  <si>
    <t>Овчинникова М.В. Уч.830</t>
  </si>
  <si>
    <t>Машков С.В.         Уч.864</t>
  </si>
  <si>
    <t>Егоров О.В.           Уч.416</t>
  </si>
  <si>
    <t>Харьков А.А.         Уч.217</t>
  </si>
  <si>
    <t>Недзельский В.И.  Уч.438</t>
  </si>
  <si>
    <t>Кекелев Р.О.         Уч.130</t>
  </si>
  <si>
    <t>Бойков П.Н.           Уч.869</t>
  </si>
  <si>
    <t>Ковалева А.В.        Уч.95</t>
  </si>
  <si>
    <t>Жуков Ю.Е.           Уч.210</t>
  </si>
  <si>
    <t>Клещукова О.Б.     Уч.134</t>
  </si>
  <si>
    <t>Лаптина Ю.Б.         Уч.140</t>
  </si>
  <si>
    <t>Калужская Н.Ф.      Уч.144</t>
  </si>
  <si>
    <t>Кузьмина Г.Н.         Уч.462</t>
  </si>
  <si>
    <t>Глазова Н.С.           Уч.393</t>
  </si>
  <si>
    <t>Глазов В.В.             Уч.392</t>
  </si>
  <si>
    <t>Кутушев Ш.Р.         Уч.89</t>
  </si>
  <si>
    <t>Ногин А.А.              Уч.545</t>
  </si>
  <si>
    <t>Анисимова Р.В.      Уч.154</t>
  </si>
  <si>
    <t>Луцкий В.Е.            Уч.34</t>
  </si>
  <si>
    <t>Ярославский Б.А.   Уч.437</t>
  </si>
  <si>
    <t>Фокина Е.Б.           Уч.36</t>
  </si>
  <si>
    <t>Довыденко М.Б.      Уч.224</t>
  </si>
  <si>
    <t>Довыденко Ю.И.     Уч.223</t>
  </si>
  <si>
    <t>Смирнова Т.М.        Уч.3</t>
  </si>
  <si>
    <t>Смирнов В.П.          Уч.4</t>
  </si>
  <si>
    <t>с 02.05.- 13.05.2013г.</t>
  </si>
  <si>
    <t>Поступления ден.средств и оплата в ПСК</t>
  </si>
  <si>
    <t>2011г.</t>
  </si>
  <si>
    <t>1 кв.2013г</t>
  </si>
  <si>
    <t>Май1-13</t>
  </si>
  <si>
    <t>Приход</t>
  </si>
  <si>
    <t>за э/эн</t>
  </si>
  <si>
    <t>Оплата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</si>
</sst>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1"/>
      <color indexed="10"/>
      <name val="Arial Cyr"/>
      <family val="0"/>
    </font>
    <font>
      <sz val="14"/>
      <color indexed="30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1"/>
      <color rgb="FFFF0000"/>
      <name val="Arial Cyr"/>
      <family val="0"/>
    </font>
    <font>
      <sz val="14"/>
      <color rgb="FF0070C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0" fillId="33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20" xfId="0" applyFont="1" applyBorder="1" applyAlignment="1">
      <alignment/>
    </xf>
    <xf numFmtId="0" fontId="3" fillId="34" borderId="0" xfId="0" applyFont="1" applyFill="1" applyAlignment="1">
      <alignment/>
    </xf>
    <xf numFmtId="0" fontId="42" fillId="0" borderId="15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3" fillId="34" borderId="15" xfId="0" applyFont="1" applyFill="1" applyBorder="1" applyAlignment="1">
      <alignment/>
    </xf>
    <xf numFmtId="16" fontId="0" fillId="0" borderId="15" xfId="0" applyNumberFormat="1" applyBorder="1" applyAlignment="1">
      <alignment/>
    </xf>
    <xf numFmtId="0" fontId="0" fillId="34" borderId="15" xfId="0" applyFill="1" applyBorder="1" applyAlignment="1">
      <alignment/>
    </xf>
    <xf numFmtId="17" fontId="0" fillId="0" borderId="15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12" xfId="0" applyFont="1" applyBorder="1" applyAlignment="1">
      <alignment wrapText="1"/>
    </xf>
    <xf numFmtId="0" fontId="0" fillId="0" borderId="3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3" fillId="0" borderId="21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34" borderId="21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5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10" xfId="0" applyBorder="1" applyAlignment="1">
      <alignment horizontal="right"/>
    </xf>
    <xf numFmtId="0" fontId="3" fillId="34" borderId="23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right"/>
    </xf>
    <xf numFmtId="0" fontId="3" fillId="34" borderId="24" xfId="0" applyFont="1" applyFill="1" applyBorder="1" applyAlignment="1">
      <alignment horizontal="right"/>
    </xf>
    <xf numFmtId="0" fontId="0" fillId="0" borderId="28" xfId="0" applyBorder="1" applyAlignment="1">
      <alignment horizontal="center" wrapText="1"/>
    </xf>
    <xf numFmtId="0" fontId="0" fillId="0" borderId="17" xfId="0" applyFill="1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3" fillId="0" borderId="23" xfId="0" applyFont="1" applyBorder="1" applyAlignment="1">
      <alignment/>
    </xf>
    <xf numFmtId="0" fontId="0" fillId="0" borderId="37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24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46" xfId="0" applyFill="1" applyBorder="1" applyAlignment="1">
      <alignment/>
    </xf>
    <xf numFmtId="0" fontId="3" fillId="0" borderId="15" xfId="0" applyFont="1" applyFill="1" applyBorder="1" applyAlignment="1">
      <alignment/>
    </xf>
    <xf numFmtId="14" fontId="3" fillId="0" borderId="15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46" xfId="0" applyBorder="1" applyAlignment="1">
      <alignment/>
    </xf>
    <xf numFmtId="0" fontId="7" fillId="0" borderId="19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7" fillId="0" borderId="0" xfId="0" applyFon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9" xfId="0" applyFont="1" applyBorder="1" applyAlignment="1">
      <alignment horizontal="center" wrapText="1"/>
    </xf>
    <xf numFmtId="0" fontId="3" fillId="0" borderId="57" xfId="0" applyFont="1" applyBorder="1" applyAlignment="1">
      <alignment horizontal="center" wrapText="1"/>
    </xf>
    <xf numFmtId="0" fontId="3" fillId="0" borderId="31" xfId="0" applyFont="1" applyBorder="1" applyAlignment="1">
      <alignment/>
    </xf>
    <xf numFmtId="0" fontId="0" fillId="0" borderId="22" xfId="0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7"/>
  <sheetViews>
    <sheetView zoomScalePageLayoutView="0" workbookViewId="0" topLeftCell="A1">
      <pane ySplit="2" topLeftCell="A775" activePane="bottomLeft" state="frozen"/>
      <selection pane="topLeft" activeCell="A1" sqref="A1"/>
      <selection pane="bottomLeft" activeCell="A1" sqref="A1:I2"/>
    </sheetView>
  </sheetViews>
  <sheetFormatPr defaultColWidth="9.00390625" defaultRowHeight="12.75"/>
  <cols>
    <col min="1" max="1" width="5.625" style="0" customWidth="1"/>
    <col min="2" max="2" width="35.375" style="0" customWidth="1"/>
    <col min="3" max="3" width="15.375" style="0" customWidth="1"/>
    <col min="4" max="6" width="11.00390625" style="0" customWidth="1"/>
    <col min="7" max="7" width="10.875" style="0" customWidth="1"/>
    <col min="8" max="8" width="10.625" style="0" customWidth="1"/>
    <col min="9" max="9" width="18.75390625" style="0" customWidth="1"/>
    <col min="10" max="10" width="11.25390625" style="0" customWidth="1"/>
  </cols>
  <sheetData>
    <row r="1" spans="1:10" ht="12.75">
      <c r="A1" s="3" t="s">
        <v>9</v>
      </c>
      <c r="B1" s="6" t="s">
        <v>0</v>
      </c>
      <c r="C1" s="4" t="s">
        <v>1</v>
      </c>
      <c r="D1" s="1" t="s">
        <v>7</v>
      </c>
      <c r="E1" s="18" t="s">
        <v>3</v>
      </c>
      <c r="F1" s="1" t="s">
        <v>4</v>
      </c>
      <c r="G1" s="1" t="s">
        <v>5</v>
      </c>
      <c r="H1" s="1" t="s">
        <v>6</v>
      </c>
      <c r="I1" s="17" t="s">
        <v>511</v>
      </c>
      <c r="J1" s="1" t="s">
        <v>1</v>
      </c>
    </row>
    <row r="2" spans="1:10" ht="12.75">
      <c r="A2" s="12"/>
      <c r="B2" s="13"/>
      <c r="C2" s="14" t="s">
        <v>2</v>
      </c>
      <c r="D2" s="13" t="s">
        <v>8</v>
      </c>
      <c r="E2" s="15"/>
      <c r="F2" s="13" t="s">
        <v>8</v>
      </c>
      <c r="G2" s="13"/>
      <c r="H2" s="13"/>
      <c r="I2" s="2" t="s">
        <v>512</v>
      </c>
      <c r="J2" s="2"/>
    </row>
    <row r="3" s="9" customFormat="1" ht="12.75">
      <c r="B3" s="16">
        <v>40798</v>
      </c>
    </row>
    <row r="4" spans="1:10" s="9" customFormat="1" ht="12.75">
      <c r="A4" s="9">
        <v>1</v>
      </c>
      <c r="B4" s="9" t="s">
        <v>10</v>
      </c>
      <c r="C4" s="9">
        <v>3147</v>
      </c>
      <c r="D4" s="9">
        <v>779</v>
      </c>
      <c r="E4" s="9">
        <v>2368</v>
      </c>
      <c r="J4" s="9">
        <f aca="true" t="shared" si="0" ref="J4:J68">D4+E4+F4+G4+H4</f>
        <v>3147</v>
      </c>
    </row>
    <row r="5" spans="1:10" s="9" customFormat="1" ht="12.75">
      <c r="A5" s="9">
        <v>2</v>
      </c>
      <c r="B5" s="9" t="s">
        <v>12</v>
      </c>
      <c r="C5" s="9">
        <v>350</v>
      </c>
      <c r="D5" s="9">
        <v>350</v>
      </c>
      <c r="J5" s="9">
        <f t="shared" si="0"/>
        <v>350</v>
      </c>
    </row>
    <row r="6" spans="1:10" s="9" customFormat="1" ht="12.75">
      <c r="A6" s="9">
        <v>3</v>
      </c>
      <c r="B6" s="9" t="s">
        <v>11</v>
      </c>
      <c r="C6" s="9">
        <v>2202.16</v>
      </c>
      <c r="E6" s="9">
        <v>2202.16</v>
      </c>
      <c r="J6" s="9">
        <f t="shared" si="0"/>
        <v>2202.16</v>
      </c>
    </row>
    <row r="7" spans="1:10" s="9" customFormat="1" ht="12.75">
      <c r="A7" s="9">
        <v>4</v>
      </c>
      <c r="B7" s="9" t="s">
        <v>13</v>
      </c>
      <c r="C7" s="9">
        <v>2850</v>
      </c>
      <c r="E7" s="9">
        <v>2850</v>
      </c>
      <c r="J7" s="9">
        <f t="shared" si="0"/>
        <v>2850</v>
      </c>
    </row>
    <row r="8" spans="1:10" s="9" customFormat="1" ht="12.75">
      <c r="A8" s="9">
        <v>5</v>
      </c>
      <c r="B8" s="9" t="s">
        <v>14</v>
      </c>
      <c r="C8" s="9">
        <v>2000</v>
      </c>
      <c r="D8" s="9">
        <v>672</v>
      </c>
      <c r="E8" s="9">
        <v>280</v>
      </c>
      <c r="F8" s="9">
        <v>398</v>
      </c>
      <c r="G8" s="9">
        <v>300</v>
      </c>
      <c r="H8" s="9">
        <v>350</v>
      </c>
      <c r="J8" s="9">
        <f t="shared" si="0"/>
        <v>2000</v>
      </c>
    </row>
    <row r="9" spans="1:10" s="9" customFormat="1" ht="12.75">
      <c r="A9" s="9">
        <v>6</v>
      </c>
      <c r="B9" s="9" t="s">
        <v>15</v>
      </c>
      <c r="C9" s="9">
        <v>300</v>
      </c>
      <c r="G9" s="9">
        <v>300</v>
      </c>
      <c r="J9" s="9">
        <f t="shared" si="0"/>
        <v>300</v>
      </c>
    </row>
    <row r="10" spans="1:10" s="9" customFormat="1" ht="12.75">
      <c r="A10" s="9">
        <v>7</v>
      </c>
      <c r="B10" s="9" t="s">
        <v>16</v>
      </c>
      <c r="C10" s="9">
        <v>1000</v>
      </c>
      <c r="D10" s="9">
        <v>1000</v>
      </c>
      <c r="J10" s="9">
        <f t="shared" si="0"/>
        <v>1000</v>
      </c>
    </row>
    <row r="11" spans="1:10" s="9" customFormat="1" ht="12.75">
      <c r="A11" s="9">
        <v>8</v>
      </c>
      <c r="B11" s="9" t="s">
        <v>17</v>
      </c>
      <c r="C11" s="9">
        <v>2500</v>
      </c>
      <c r="D11" s="9">
        <v>1053</v>
      </c>
      <c r="E11" s="9">
        <v>600</v>
      </c>
      <c r="F11" s="9">
        <v>197</v>
      </c>
      <c r="G11" s="9">
        <v>300</v>
      </c>
      <c r="H11" s="9">
        <v>350</v>
      </c>
      <c r="J11" s="9">
        <f t="shared" si="0"/>
        <v>2500</v>
      </c>
    </row>
    <row r="12" spans="1:10" s="9" customFormat="1" ht="12.75">
      <c r="A12" s="9">
        <v>9</v>
      </c>
      <c r="B12" s="9" t="s">
        <v>18</v>
      </c>
      <c r="C12" s="9">
        <v>2940</v>
      </c>
      <c r="E12" s="9">
        <v>2940</v>
      </c>
      <c r="J12" s="9">
        <f t="shared" si="0"/>
        <v>2940</v>
      </c>
    </row>
    <row r="13" spans="1:10" s="9" customFormat="1" ht="12.75">
      <c r="A13" s="9">
        <v>10</v>
      </c>
      <c r="B13" s="9" t="s">
        <v>19</v>
      </c>
      <c r="C13" s="9">
        <v>4204</v>
      </c>
      <c r="D13" s="9">
        <v>1000</v>
      </c>
      <c r="E13" s="9">
        <v>3204</v>
      </c>
      <c r="J13" s="9">
        <f t="shared" si="0"/>
        <v>4204</v>
      </c>
    </row>
    <row r="14" spans="1:10" s="9" customFormat="1" ht="12.75">
      <c r="A14" s="9">
        <v>11</v>
      </c>
      <c r="B14" s="9" t="s">
        <v>20</v>
      </c>
      <c r="C14" s="9">
        <v>1500</v>
      </c>
      <c r="D14" s="9">
        <v>1500</v>
      </c>
      <c r="J14" s="9">
        <f t="shared" si="0"/>
        <v>1500</v>
      </c>
    </row>
    <row r="15" spans="3:10" s="9" customFormat="1" ht="12.75">
      <c r="C15" s="11">
        <f>SUM(C4:C14)</f>
        <v>22993.16</v>
      </c>
      <c r="J15" s="9">
        <f>SUM(J4:J14)</f>
        <v>22993.16</v>
      </c>
    </row>
    <row r="16" s="9" customFormat="1" ht="12.75">
      <c r="B16" s="16">
        <v>40805</v>
      </c>
    </row>
    <row r="17" spans="1:10" s="9" customFormat="1" ht="12.75">
      <c r="A17" s="9">
        <v>12</v>
      </c>
      <c r="B17" s="9" t="s">
        <v>21</v>
      </c>
      <c r="C17" s="9">
        <v>1000</v>
      </c>
      <c r="D17" s="9">
        <v>1000</v>
      </c>
      <c r="J17" s="9">
        <f t="shared" si="0"/>
        <v>1000</v>
      </c>
    </row>
    <row r="18" spans="1:10" s="9" customFormat="1" ht="12.75">
      <c r="A18" s="9">
        <v>13</v>
      </c>
      <c r="B18" s="9" t="s">
        <v>22</v>
      </c>
      <c r="C18" s="9">
        <v>1537</v>
      </c>
      <c r="D18" s="9">
        <v>1537</v>
      </c>
      <c r="J18" s="9">
        <f t="shared" si="0"/>
        <v>1537</v>
      </c>
    </row>
    <row r="19" spans="1:10" s="9" customFormat="1" ht="12.75">
      <c r="A19" s="9">
        <v>14</v>
      </c>
      <c r="B19" s="9" t="s">
        <v>23</v>
      </c>
      <c r="C19" s="9">
        <v>300</v>
      </c>
      <c r="D19" s="9">
        <v>300</v>
      </c>
      <c r="J19" s="9">
        <f t="shared" si="0"/>
        <v>300</v>
      </c>
    </row>
    <row r="20" spans="1:10" s="9" customFormat="1" ht="12.75">
      <c r="A20" s="9">
        <v>15</v>
      </c>
      <c r="B20" s="9" t="s">
        <v>24</v>
      </c>
      <c r="C20" s="9">
        <v>1960</v>
      </c>
      <c r="D20" s="9">
        <v>1960</v>
      </c>
      <c r="J20" s="9">
        <f t="shared" si="0"/>
        <v>1960</v>
      </c>
    </row>
    <row r="21" spans="1:10" s="9" customFormat="1" ht="12.75">
      <c r="A21" s="9">
        <v>16</v>
      </c>
      <c r="B21" s="9" t="s">
        <v>25</v>
      </c>
      <c r="C21" s="9">
        <v>2062.2</v>
      </c>
      <c r="D21" s="9">
        <v>2062.2</v>
      </c>
      <c r="J21" s="9">
        <f t="shared" si="0"/>
        <v>2062.2</v>
      </c>
    </row>
    <row r="22" spans="1:10" s="9" customFormat="1" ht="12.75">
      <c r="A22" s="9">
        <v>17</v>
      </c>
      <c r="B22" s="9" t="s">
        <v>26</v>
      </c>
      <c r="C22" s="9">
        <v>300</v>
      </c>
      <c r="H22" s="9">
        <v>300</v>
      </c>
      <c r="J22" s="9">
        <f t="shared" si="0"/>
        <v>300</v>
      </c>
    </row>
    <row r="23" spans="1:10" s="9" customFormat="1" ht="12.75">
      <c r="A23" s="9">
        <v>18</v>
      </c>
      <c r="B23" s="9" t="s">
        <v>26</v>
      </c>
      <c r="C23" s="9">
        <v>50</v>
      </c>
      <c r="H23" s="9">
        <v>50</v>
      </c>
      <c r="J23" s="9">
        <f t="shared" si="0"/>
        <v>50</v>
      </c>
    </row>
    <row r="24" spans="1:10" s="9" customFormat="1" ht="12.75">
      <c r="A24" s="9">
        <v>19</v>
      </c>
      <c r="B24" s="9" t="s">
        <v>27</v>
      </c>
      <c r="C24" s="9">
        <v>1680</v>
      </c>
      <c r="D24" s="9">
        <v>1680</v>
      </c>
      <c r="J24" s="9">
        <f t="shared" si="0"/>
        <v>1680</v>
      </c>
    </row>
    <row r="25" spans="1:10" s="9" customFormat="1" ht="12.75">
      <c r="A25" s="9">
        <v>20</v>
      </c>
      <c r="B25" s="9" t="s">
        <v>28</v>
      </c>
      <c r="C25" s="9">
        <v>3001.6</v>
      </c>
      <c r="D25" s="9">
        <v>3001.6</v>
      </c>
      <c r="J25" s="9">
        <f t="shared" si="0"/>
        <v>3001.6</v>
      </c>
    </row>
    <row r="26" spans="1:10" s="9" customFormat="1" ht="12.75">
      <c r="A26" s="9">
        <v>21</v>
      </c>
      <c r="B26" s="9" t="s">
        <v>29</v>
      </c>
      <c r="C26" s="9">
        <v>3500</v>
      </c>
      <c r="D26" s="9">
        <v>3500</v>
      </c>
      <c r="J26" s="9">
        <f t="shared" si="0"/>
        <v>3500</v>
      </c>
    </row>
    <row r="27" spans="1:10" s="9" customFormat="1" ht="12.75">
      <c r="A27" s="9">
        <v>22</v>
      </c>
      <c r="B27" s="9" t="s">
        <v>30</v>
      </c>
      <c r="C27" s="9">
        <v>10150</v>
      </c>
      <c r="D27" s="9">
        <v>5000</v>
      </c>
      <c r="E27" s="9">
        <v>4500</v>
      </c>
      <c r="G27" s="9">
        <v>300</v>
      </c>
      <c r="H27" s="9">
        <v>350</v>
      </c>
      <c r="J27" s="9">
        <f t="shared" si="0"/>
        <v>10150</v>
      </c>
    </row>
    <row r="28" spans="1:10" s="9" customFormat="1" ht="12.75">
      <c r="A28" s="9">
        <v>23</v>
      </c>
      <c r="B28" s="9" t="s">
        <v>31</v>
      </c>
      <c r="C28" s="9">
        <v>5150</v>
      </c>
      <c r="E28" s="9">
        <v>4500</v>
      </c>
      <c r="G28" s="9">
        <v>300</v>
      </c>
      <c r="H28" s="9">
        <v>350</v>
      </c>
      <c r="J28" s="9">
        <f t="shared" si="0"/>
        <v>5150</v>
      </c>
    </row>
    <row r="29" spans="3:10" s="9" customFormat="1" ht="12.75">
      <c r="C29" s="11">
        <f>SUM(C17:C28)</f>
        <v>30690.800000000003</v>
      </c>
      <c r="J29" s="9">
        <f>SUM(J17:J28)</f>
        <v>30690.800000000003</v>
      </c>
    </row>
    <row r="30" spans="2:10" s="9" customFormat="1" ht="12.75">
      <c r="B30" s="16">
        <v>40812</v>
      </c>
      <c r="J30" s="9">
        <f t="shared" si="0"/>
        <v>0</v>
      </c>
    </row>
    <row r="31" spans="1:10" s="9" customFormat="1" ht="12.75">
      <c r="A31" s="9">
        <v>24</v>
      </c>
      <c r="B31" s="9" t="s">
        <v>32</v>
      </c>
      <c r="C31" s="9">
        <v>6811</v>
      </c>
      <c r="D31" s="9">
        <v>829</v>
      </c>
      <c r="E31" s="9">
        <v>4960</v>
      </c>
      <c r="F31" s="9">
        <v>372</v>
      </c>
      <c r="G31" s="9">
        <v>300</v>
      </c>
      <c r="H31" s="9">
        <v>350</v>
      </c>
      <c r="J31" s="9">
        <f t="shared" si="0"/>
        <v>6811</v>
      </c>
    </row>
    <row r="32" spans="1:10" s="9" customFormat="1" ht="12.75">
      <c r="A32" s="9">
        <v>25</v>
      </c>
      <c r="B32" s="9" t="s">
        <v>33</v>
      </c>
      <c r="C32" s="9">
        <v>826</v>
      </c>
      <c r="D32" s="9">
        <v>826</v>
      </c>
      <c r="J32" s="9">
        <f t="shared" si="0"/>
        <v>826</v>
      </c>
    </row>
    <row r="33" spans="1:10" s="9" customFormat="1" ht="12.75">
      <c r="A33" s="9">
        <v>26</v>
      </c>
      <c r="B33" s="9" t="s">
        <v>34</v>
      </c>
      <c r="C33" s="9">
        <v>5450</v>
      </c>
      <c r="D33" s="9">
        <v>4480</v>
      </c>
      <c r="E33" s="9">
        <v>159</v>
      </c>
      <c r="F33" s="9">
        <v>161</v>
      </c>
      <c r="G33" s="9">
        <v>300</v>
      </c>
      <c r="H33" s="9">
        <v>350</v>
      </c>
      <c r="J33" s="9">
        <f t="shared" si="0"/>
        <v>5450</v>
      </c>
    </row>
    <row r="34" spans="1:10" s="9" customFormat="1" ht="12.75">
      <c r="A34" s="9">
        <v>27</v>
      </c>
      <c r="B34" s="9" t="s">
        <v>49</v>
      </c>
      <c r="C34" s="9">
        <v>1070</v>
      </c>
      <c r="D34" s="9">
        <v>1070</v>
      </c>
      <c r="J34" s="9">
        <f t="shared" si="0"/>
        <v>1070</v>
      </c>
    </row>
    <row r="35" spans="1:10" s="9" customFormat="1" ht="12.75">
      <c r="A35" s="9">
        <v>28</v>
      </c>
      <c r="B35" s="9" t="s">
        <v>35</v>
      </c>
      <c r="C35" s="9">
        <v>2400</v>
      </c>
      <c r="D35" s="9">
        <v>322</v>
      </c>
      <c r="E35" s="9">
        <v>2078</v>
      </c>
      <c r="J35" s="9">
        <f t="shared" si="0"/>
        <v>2400</v>
      </c>
    </row>
    <row r="36" spans="1:10" s="9" customFormat="1" ht="12.75">
      <c r="A36" s="9">
        <v>29</v>
      </c>
      <c r="B36" s="9" t="s">
        <v>36</v>
      </c>
      <c r="C36" s="9">
        <v>1736</v>
      </c>
      <c r="D36" s="9">
        <v>1736</v>
      </c>
      <c r="J36" s="9">
        <f t="shared" si="0"/>
        <v>1736</v>
      </c>
    </row>
    <row r="37" spans="1:10" s="9" customFormat="1" ht="12.75">
      <c r="A37" s="9">
        <v>30</v>
      </c>
      <c r="B37" s="9" t="s">
        <v>37</v>
      </c>
      <c r="C37" s="9">
        <v>5102</v>
      </c>
      <c r="D37" s="9">
        <v>4452</v>
      </c>
      <c r="G37" s="9">
        <v>300</v>
      </c>
      <c r="H37" s="9">
        <v>350</v>
      </c>
      <c r="J37" s="9">
        <f t="shared" si="0"/>
        <v>5102</v>
      </c>
    </row>
    <row r="38" spans="1:10" s="9" customFormat="1" ht="12.75">
      <c r="A38" s="9">
        <v>31</v>
      </c>
      <c r="B38" s="9" t="s">
        <v>38</v>
      </c>
      <c r="C38" s="9">
        <v>3451</v>
      </c>
      <c r="D38" s="9">
        <v>840</v>
      </c>
      <c r="E38" s="9">
        <v>2611</v>
      </c>
      <c r="J38" s="9">
        <f t="shared" si="0"/>
        <v>3451</v>
      </c>
    </row>
    <row r="39" spans="1:10" s="9" customFormat="1" ht="12.75">
      <c r="A39" s="9">
        <v>32</v>
      </c>
      <c r="B39" s="9" t="s">
        <v>39</v>
      </c>
      <c r="C39" s="9">
        <v>2745</v>
      </c>
      <c r="E39" s="9">
        <v>2745</v>
      </c>
      <c r="J39" s="9">
        <f t="shared" si="0"/>
        <v>2745</v>
      </c>
    </row>
    <row r="40" spans="1:10" s="9" customFormat="1" ht="12.75">
      <c r="A40" s="9">
        <v>33</v>
      </c>
      <c r="B40" s="9" t="s">
        <v>40</v>
      </c>
      <c r="C40" s="9">
        <v>910</v>
      </c>
      <c r="D40" s="9">
        <v>910</v>
      </c>
      <c r="J40" s="9">
        <f t="shared" si="0"/>
        <v>910</v>
      </c>
    </row>
    <row r="41" spans="1:10" s="9" customFormat="1" ht="12.75">
      <c r="A41" s="9">
        <v>34</v>
      </c>
      <c r="B41" s="9" t="s">
        <v>41</v>
      </c>
      <c r="C41" s="9">
        <v>3288</v>
      </c>
      <c r="D41" s="9">
        <v>288.8</v>
      </c>
      <c r="E41" s="9">
        <v>2999.2</v>
      </c>
      <c r="J41" s="9">
        <f t="shared" si="0"/>
        <v>3288</v>
      </c>
    </row>
    <row r="42" spans="1:10" s="9" customFormat="1" ht="12.75">
      <c r="A42" s="9">
        <v>35</v>
      </c>
      <c r="B42" s="9" t="s">
        <v>42</v>
      </c>
      <c r="C42" s="9">
        <v>3070.72</v>
      </c>
      <c r="E42" s="9">
        <v>2420.72</v>
      </c>
      <c r="G42" s="9">
        <v>300</v>
      </c>
      <c r="H42" s="9">
        <v>350</v>
      </c>
      <c r="J42" s="9">
        <f t="shared" si="0"/>
        <v>3070.72</v>
      </c>
    </row>
    <row r="43" spans="1:10" s="9" customFormat="1" ht="12.75">
      <c r="A43" s="9">
        <v>36</v>
      </c>
      <c r="B43" s="9" t="s">
        <v>43</v>
      </c>
      <c r="C43" s="9">
        <v>5183</v>
      </c>
      <c r="D43" s="9">
        <v>1383</v>
      </c>
      <c r="E43" s="9">
        <v>3150</v>
      </c>
      <c r="G43" s="9">
        <v>300</v>
      </c>
      <c r="H43" s="9">
        <v>350</v>
      </c>
      <c r="J43" s="9">
        <f t="shared" si="0"/>
        <v>5183</v>
      </c>
    </row>
    <row r="44" spans="1:10" s="9" customFormat="1" ht="12.75">
      <c r="A44" s="9">
        <v>37</v>
      </c>
      <c r="B44" s="9" t="s">
        <v>44</v>
      </c>
      <c r="C44" s="9">
        <v>780</v>
      </c>
      <c r="D44" s="9">
        <v>780</v>
      </c>
      <c r="J44" s="9">
        <f t="shared" si="0"/>
        <v>780</v>
      </c>
    </row>
    <row r="45" spans="1:10" s="9" customFormat="1" ht="12.75">
      <c r="A45" s="9">
        <v>38</v>
      </c>
      <c r="B45" s="9" t="s">
        <v>45</v>
      </c>
      <c r="C45" s="9">
        <v>1690</v>
      </c>
      <c r="D45" s="9">
        <v>1040</v>
      </c>
      <c r="G45" s="9">
        <v>300</v>
      </c>
      <c r="H45" s="9">
        <v>350</v>
      </c>
      <c r="J45" s="9">
        <f t="shared" si="0"/>
        <v>1690</v>
      </c>
    </row>
    <row r="46" spans="1:10" s="9" customFormat="1" ht="12.75">
      <c r="A46" s="9">
        <v>39</v>
      </c>
      <c r="B46" s="9" t="s">
        <v>46</v>
      </c>
      <c r="C46" s="9">
        <v>3500</v>
      </c>
      <c r="D46" s="9">
        <v>3500</v>
      </c>
      <c r="J46" s="9">
        <f t="shared" si="0"/>
        <v>3500</v>
      </c>
    </row>
    <row r="47" spans="1:10" s="9" customFormat="1" ht="12.75">
      <c r="A47" s="9">
        <v>40</v>
      </c>
      <c r="B47" s="9" t="s">
        <v>47</v>
      </c>
      <c r="C47" s="9">
        <v>1846</v>
      </c>
      <c r="D47" s="9">
        <v>1846</v>
      </c>
      <c r="J47" s="9">
        <f t="shared" si="0"/>
        <v>1846</v>
      </c>
    </row>
    <row r="48" spans="1:10" s="9" customFormat="1" ht="12.75">
      <c r="A48" s="9">
        <v>41</v>
      </c>
      <c r="B48" s="9" t="s">
        <v>48</v>
      </c>
      <c r="C48" s="9">
        <v>7110</v>
      </c>
      <c r="D48" s="9">
        <v>1300</v>
      </c>
      <c r="E48" s="9">
        <v>4800</v>
      </c>
      <c r="F48" s="9">
        <v>360</v>
      </c>
      <c r="G48" s="9">
        <v>300</v>
      </c>
      <c r="H48" s="9">
        <v>350</v>
      </c>
      <c r="J48" s="9">
        <f t="shared" si="0"/>
        <v>7110</v>
      </c>
    </row>
    <row r="49" spans="1:10" s="9" customFormat="1" ht="12.75">
      <c r="A49" s="9">
        <v>42</v>
      </c>
      <c r="B49" s="9" t="s">
        <v>50</v>
      </c>
      <c r="C49" s="9">
        <v>9000</v>
      </c>
      <c r="D49" s="9">
        <v>1040</v>
      </c>
      <c r="E49" s="9">
        <v>6800</v>
      </c>
      <c r="F49" s="9">
        <v>510</v>
      </c>
      <c r="G49" s="9">
        <v>300</v>
      </c>
      <c r="H49" s="9">
        <v>350</v>
      </c>
      <c r="J49" s="9">
        <f t="shared" si="0"/>
        <v>9000</v>
      </c>
    </row>
    <row r="50" spans="1:10" s="9" customFormat="1" ht="12.75">
      <c r="A50" s="9">
        <v>43</v>
      </c>
      <c r="B50" s="9" t="s">
        <v>51</v>
      </c>
      <c r="C50" s="9">
        <v>4100</v>
      </c>
      <c r="D50" s="9">
        <v>260</v>
      </c>
      <c r="E50" s="9">
        <v>3840</v>
      </c>
      <c r="J50" s="9">
        <f t="shared" si="0"/>
        <v>4100</v>
      </c>
    </row>
    <row r="51" spans="1:10" s="9" customFormat="1" ht="12.75">
      <c r="A51" s="9">
        <v>44</v>
      </c>
      <c r="B51" s="9" t="s">
        <v>52</v>
      </c>
      <c r="C51" s="9">
        <v>1000</v>
      </c>
      <c r="D51" s="9">
        <v>1000</v>
      </c>
      <c r="J51" s="9">
        <f t="shared" si="0"/>
        <v>1000</v>
      </c>
    </row>
    <row r="52" spans="1:10" s="9" customFormat="1" ht="12.75">
      <c r="A52" s="9">
        <v>45</v>
      </c>
      <c r="B52" s="9" t="s">
        <v>53</v>
      </c>
      <c r="C52" s="9">
        <v>2080</v>
      </c>
      <c r="D52" s="9">
        <v>2080</v>
      </c>
      <c r="J52" s="9">
        <f t="shared" si="0"/>
        <v>2080</v>
      </c>
    </row>
    <row r="53" spans="1:10" s="9" customFormat="1" ht="12.75">
      <c r="A53" s="9">
        <v>46</v>
      </c>
      <c r="B53" s="9" t="s">
        <v>54</v>
      </c>
      <c r="C53" s="9">
        <v>1330</v>
      </c>
      <c r="D53" s="9">
        <v>1330</v>
      </c>
      <c r="J53" s="9">
        <f t="shared" si="0"/>
        <v>1330</v>
      </c>
    </row>
    <row r="54" spans="1:10" s="9" customFormat="1" ht="12.75">
      <c r="A54" s="9">
        <v>47</v>
      </c>
      <c r="B54" s="9" t="s">
        <v>55</v>
      </c>
      <c r="C54" s="9">
        <v>1400</v>
      </c>
      <c r="D54" s="9">
        <v>1400</v>
      </c>
      <c r="J54" s="9">
        <f t="shared" si="0"/>
        <v>1400</v>
      </c>
    </row>
    <row r="55" spans="1:10" s="9" customFormat="1" ht="12.75">
      <c r="A55" s="9">
        <v>48</v>
      </c>
      <c r="B55" s="9" t="s">
        <v>56</v>
      </c>
      <c r="C55" s="9">
        <v>5255.86</v>
      </c>
      <c r="D55" s="9">
        <v>2080</v>
      </c>
      <c r="E55" s="9">
        <v>3175.86</v>
      </c>
      <c r="J55" s="9">
        <f t="shared" si="0"/>
        <v>5255.860000000001</v>
      </c>
    </row>
    <row r="56" spans="1:10" s="9" customFormat="1" ht="12.75">
      <c r="A56" s="9">
        <v>49</v>
      </c>
      <c r="B56" s="9" t="s">
        <v>57</v>
      </c>
      <c r="C56" s="9">
        <v>1000</v>
      </c>
      <c r="D56" s="9">
        <v>1000</v>
      </c>
      <c r="J56" s="9">
        <f t="shared" si="0"/>
        <v>1000</v>
      </c>
    </row>
    <row r="57" spans="1:10" s="9" customFormat="1" ht="12.75">
      <c r="A57" s="9">
        <v>50</v>
      </c>
      <c r="B57" s="9" t="s">
        <v>58</v>
      </c>
      <c r="C57" s="9">
        <v>1540</v>
      </c>
      <c r="D57" s="9">
        <v>1540</v>
      </c>
      <c r="J57" s="9">
        <f t="shared" si="0"/>
        <v>1540</v>
      </c>
    </row>
    <row r="58" spans="1:10" s="9" customFormat="1" ht="12.75">
      <c r="A58" s="9">
        <v>51</v>
      </c>
      <c r="B58" s="9" t="s">
        <v>59</v>
      </c>
      <c r="C58" s="9">
        <v>3500</v>
      </c>
      <c r="D58" s="9">
        <v>1760</v>
      </c>
      <c r="E58" s="9">
        <v>1740</v>
      </c>
      <c r="J58" s="9">
        <f t="shared" si="0"/>
        <v>3500</v>
      </c>
    </row>
    <row r="59" spans="1:10" s="9" customFormat="1" ht="12.75">
      <c r="A59" s="9">
        <v>52</v>
      </c>
      <c r="B59" s="9" t="s">
        <v>60</v>
      </c>
      <c r="C59" s="9">
        <v>6975</v>
      </c>
      <c r="D59" s="9">
        <v>780</v>
      </c>
      <c r="E59" s="9">
        <v>5178</v>
      </c>
      <c r="F59" s="9">
        <v>387</v>
      </c>
      <c r="G59" s="9">
        <v>300</v>
      </c>
      <c r="H59" s="9">
        <v>350</v>
      </c>
      <c r="J59" s="9">
        <f t="shared" si="0"/>
        <v>6995</v>
      </c>
    </row>
    <row r="60" spans="1:10" s="9" customFormat="1" ht="12.75">
      <c r="A60" s="9">
        <v>53</v>
      </c>
      <c r="B60" s="9" t="s">
        <v>61</v>
      </c>
      <c r="C60" s="9">
        <v>671</v>
      </c>
      <c r="D60" s="9">
        <v>671</v>
      </c>
      <c r="J60" s="9">
        <f t="shared" si="0"/>
        <v>671</v>
      </c>
    </row>
    <row r="61" spans="1:10" s="9" customFormat="1" ht="12.75">
      <c r="A61" s="9">
        <v>54</v>
      </c>
      <c r="B61" s="9" t="s">
        <v>62</v>
      </c>
      <c r="C61" s="9">
        <v>166</v>
      </c>
      <c r="D61" s="9">
        <v>166</v>
      </c>
      <c r="J61" s="9">
        <f t="shared" si="0"/>
        <v>166</v>
      </c>
    </row>
    <row r="62" spans="1:10" s="9" customFormat="1" ht="12.75">
      <c r="A62" s="9">
        <v>55</v>
      </c>
      <c r="B62" s="9" t="s">
        <v>63</v>
      </c>
      <c r="C62" s="9">
        <v>3000</v>
      </c>
      <c r="D62" s="9">
        <v>1042.4</v>
      </c>
      <c r="E62" s="9">
        <v>1957.6</v>
      </c>
      <c r="J62" s="9">
        <f t="shared" si="0"/>
        <v>3000</v>
      </c>
    </row>
    <row r="63" spans="1:10" s="9" customFormat="1" ht="12.75">
      <c r="A63" s="9">
        <v>56</v>
      </c>
      <c r="B63" s="9" t="s">
        <v>64</v>
      </c>
      <c r="C63" s="9">
        <v>2173.6</v>
      </c>
      <c r="E63" s="9">
        <v>2173.6</v>
      </c>
      <c r="J63" s="9">
        <f t="shared" si="0"/>
        <v>2173.6</v>
      </c>
    </row>
    <row r="64" spans="3:10" s="9" customFormat="1" ht="12.75">
      <c r="C64" s="11">
        <f>SUM(C31:C63)</f>
        <v>100160.18000000001</v>
      </c>
      <c r="J64" s="9">
        <f>SUM(J30:J63)</f>
        <v>100180.18000000001</v>
      </c>
    </row>
    <row r="65" s="9" customFormat="1" ht="12.75">
      <c r="B65" s="16">
        <v>40817</v>
      </c>
    </row>
    <row r="66" spans="1:10" s="9" customFormat="1" ht="12.75">
      <c r="A66" s="9">
        <v>57</v>
      </c>
      <c r="B66" s="9" t="s">
        <v>65</v>
      </c>
      <c r="C66" s="9">
        <v>154</v>
      </c>
      <c r="D66" s="9">
        <v>154</v>
      </c>
      <c r="J66" s="9">
        <f t="shared" si="0"/>
        <v>154</v>
      </c>
    </row>
    <row r="67" spans="1:10" s="9" customFormat="1" ht="12.75">
      <c r="A67" s="9">
        <v>58</v>
      </c>
      <c r="B67" s="9" t="s">
        <v>66</v>
      </c>
      <c r="C67" s="9">
        <v>2800</v>
      </c>
      <c r="D67" s="9">
        <v>2800</v>
      </c>
      <c r="J67" s="9">
        <f t="shared" si="0"/>
        <v>2800</v>
      </c>
    </row>
    <row r="68" spans="1:10" s="9" customFormat="1" ht="12.75">
      <c r="A68" s="9">
        <v>59</v>
      </c>
      <c r="B68" s="9" t="s">
        <v>67</v>
      </c>
      <c r="C68" s="9">
        <v>1159</v>
      </c>
      <c r="D68" s="9">
        <v>1159</v>
      </c>
      <c r="J68" s="9">
        <f t="shared" si="0"/>
        <v>1159</v>
      </c>
    </row>
    <row r="69" spans="1:10" s="9" customFormat="1" ht="12.75">
      <c r="A69" s="9">
        <v>60</v>
      </c>
      <c r="B69" s="9" t="s">
        <v>68</v>
      </c>
      <c r="C69" s="9">
        <v>2500</v>
      </c>
      <c r="D69" s="9">
        <v>2500</v>
      </c>
      <c r="J69" s="9">
        <f aca="true" t="shared" si="1" ref="J69:J88">D69+E69+F69+G69+H69</f>
        <v>2500</v>
      </c>
    </row>
    <row r="70" spans="1:10" s="9" customFormat="1" ht="12.75">
      <c r="A70" s="9">
        <v>61</v>
      </c>
      <c r="B70" s="9" t="s">
        <v>69</v>
      </c>
      <c r="C70" s="9">
        <v>1680</v>
      </c>
      <c r="D70" s="9">
        <v>1680</v>
      </c>
      <c r="J70" s="9">
        <f t="shared" si="1"/>
        <v>1680</v>
      </c>
    </row>
    <row r="71" spans="1:10" s="9" customFormat="1" ht="12.75">
      <c r="A71" s="9">
        <v>62</v>
      </c>
      <c r="B71" s="9" t="s">
        <v>70</v>
      </c>
      <c r="C71" s="9">
        <v>8590</v>
      </c>
      <c r="D71" s="9">
        <v>4620</v>
      </c>
      <c r="E71" s="9">
        <v>2600</v>
      </c>
      <c r="F71" s="9">
        <v>720</v>
      </c>
      <c r="G71" s="9">
        <v>300</v>
      </c>
      <c r="H71" s="9">
        <v>350</v>
      </c>
      <c r="J71" s="9">
        <f t="shared" si="1"/>
        <v>8590</v>
      </c>
    </row>
    <row r="72" spans="1:10" s="9" customFormat="1" ht="12.75">
      <c r="A72" s="9">
        <v>63</v>
      </c>
      <c r="B72" s="9" t="s">
        <v>71</v>
      </c>
      <c r="C72" s="9">
        <v>2240</v>
      </c>
      <c r="D72" s="9">
        <v>2240</v>
      </c>
      <c r="J72" s="9">
        <f t="shared" si="1"/>
        <v>2240</v>
      </c>
    </row>
    <row r="73" spans="1:10" s="9" customFormat="1" ht="12.75">
      <c r="A73" s="9">
        <v>64</v>
      </c>
      <c r="B73" s="9" t="s">
        <v>72</v>
      </c>
      <c r="C73" s="9">
        <v>1726</v>
      </c>
      <c r="D73" s="9">
        <v>280</v>
      </c>
      <c r="E73" s="9">
        <v>612</v>
      </c>
      <c r="F73" s="9">
        <v>184</v>
      </c>
      <c r="G73" s="9">
        <v>300</v>
      </c>
      <c r="H73" s="9">
        <v>350</v>
      </c>
      <c r="J73" s="9">
        <f t="shared" si="1"/>
        <v>1726</v>
      </c>
    </row>
    <row r="74" spans="1:10" s="9" customFormat="1" ht="12.75">
      <c r="A74" s="9">
        <v>65</v>
      </c>
      <c r="B74" s="9" t="s">
        <v>73</v>
      </c>
      <c r="C74" s="9">
        <v>1500</v>
      </c>
      <c r="E74" s="9">
        <v>665</v>
      </c>
      <c r="F74" s="9">
        <v>185</v>
      </c>
      <c r="G74" s="9">
        <v>300</v>
      </c>
      <c r="H74" s="9">
        <v>350</v>
      </c>
      <c r="J74" s="9">
        <f t="shared" si="1"/>
        <v>1500</v>
      </c>
    </row>
    <row r="75" spans="1:10" s="9" customFormat="1" ht="12.75">
      <c r="A75" s="9">
        <v>66</v>
      </c>
      <c r="B75" s="9" t="s">
        <v>74</v>
      </c>
      <c r="C75" s="9">
        <v>6608</v>
      </c>
      <c r="D75" s="9">
        <v>6608</v>
      </c>
      <c r="J75" s="9">
        <f t="shared" si="1"/>
        <v>6608</v>
      </c>
    </row>
    <row r="76" spans="1:10" s="9" customFormat="1" ht="12.75">
      <c r="A76" s="9">
        <v>67</v>
      </c>
      <c r="B76" s="9" t="s">
        <v>75</v>
      </c>
      <c r="C76" s="9">
        <v>2800</v>
      </c>
      <c r="D76" s="9">
        <v>2800</v>
      </c>
      <c r="J76" s="9">
        <f t="shared" si="1"/>
        <v>2800</v>
      </c>
    </row>
    <row r="77" spans="1:10" s="9" customFormat="1" ht="12.75">
      <c r="A77" s="9">
        <v>68</v>
      </c>
      <c r="B77" s="9" t="s">
        <v>76</v>
      </c>
      <c r="C77" s="9">
        <v>420</v>
      </c>
      <c r="D77" s="9">
        <v>420</v>
      </c>
      <c r="J77" s="9">
        <f t="shared" si="1"/>
        <v>420</v>
      </c>
    </row>
    <row r="78" spans="1:10" s="9" customFormat="1" ht="12.75">
      <c r="A78" s="9">
        <v>69</v>
      </c>
      <c r="B78" s="9" t="s">
        <v>77</v>
      </c>
      <c r="C78" s="9">
        <v>462</v>
      </c>
      <c r="D78" s="9">
        <v>462</v>
      </c>
      <c r="J78" s="9">
        <f t="shared" si="1"/>
        <v>462</v>
      </c>
    </row>
    <row r="79" spans="1:10" s="9" customFormat="1" ht="12.75">
      <c r="A79" s="9">
        <v>70</v>
      </c>
      <c r="B79" s="9" t="s">
        <v>78</v>
      </c>
      <c r="C79" s="9">
        <v>1706</v>
      </c>
      <c r="D79" s="9">
        <v>241</v>
      </c>
      <c r="E79" s="9">
        <v>627</v>
      </c>
      <c r="F79" s="9">
        <v>188</v>
      </c>
      <c r="G79" s="9">
        <v>300</v>
      </c>
      <c r="H79" s="9">
        <v>350</v>
      </c>
      <c r="J79" s="9">
        <f t="shared" si="1"/>
        <v>1706</v>
      </c>
    </row>
    <row r="80" spans="1:10" s="9" customFormat="1" ht="12.75">
      <c r="A80" s="9">
        <v>71</v>
      </c>
      <c r="B80" s="9" t="s">
        <v>79</v>
      </c>
      <c r="C80" s="9">
        <v>300</v>
      </c>
      <c r="G80" s="9">
        <v>300</v>
      </c>
      <c r="J80" s="9">
        <f t="shared" si="1"/>
        <v>300</v>
      </c>
    </row>
    <row r="81" spans="1:10" s="9" customFormat="1" ht="12.75">
      <c r="A81" s="9">
        <v>72</v>
      </c>
      <c r="B81" s="9" t="s">
        <v>79</v>
      </c>
      <c r="C81" s="9">
        <v>764</v>
      </c>
      <c r="E81" s="9">
        <v>588</v>
      </c>
      <c r="F81" s="9">
        <v>176</v>
      </c>
      <c r="J81" s="9">
        <f t="shared" si="1"/>
        <v>764</v>
      </c>
    </row>
    <row r="82" spans="1:10" s="9" customFormat="1" ht="12.75">
      <c r="A82" s="9">
        <v>73</v>
      </c>
      <c r="B82" s="9" t="s">
        <v>80</v>
      </c>
      <c r="C82" s="9">
        <v>3840</v>
      </c>
      <c r="E82" s="9">
        <v>3840</v>
      </c>
      <c r="J82" s="9">
        <f t="shared" si="1"/>
        <v>3840</v>
      </c>
    </row>
    <row r="83" spans="1:10" s="9" customFormat="1" ht="12.75">
      <c r="A83" s="9">
        <v>74</v>
      </c>
      <c r="B83" s="9" t="s">
        <v>82</v>
      </c>
      <c r="C83" s="9">
        <v>3840</v>
      </c>
      <c r="E83" s="9">
        <v>3840</v>
      </c>
      <c r="J83" s="9">
        <f t="shared" si="1"/>
        <v>3840</v>
      </c>
    </row>
    <row r="84" spans="1:10" s="9" customFormat="1" ht="12.75">
      <c r="A84" s="9">
        <v>75</v>
      </c>
      <c r="B84" s="9" t="s">
        <v>81</v>
      </c>
      <c r="C84" s="9">
        <v>3840</v>
      </c>
      <c r="E84" s="9">
        <v>3840</v>
      </c>
      <c r="J84" s="9">
        <f t="shared" si="1"/>
        <v>3840</v>
      </c>
    </row>
    <row r="85" spans="1:10" s="9" customFormat="1" ht="12.75">
      <c r="A85" s="9">
        <v>76</v>
      </c>
      <c r="B85" s="9" t="s">
        <v>83</v>
      </c>
      <c r="C85" s="9">
        <v>8115</v>
      </c>
      <c r="D85" s="9">
        <v>1120</v>
      </c>
      <c r="E85" s="9">
        <v>5902</v>
      </c>
      <c r="F85" s="9">
        <v>443</v>
      </c>
      <c r="G85" s="9">
        <v>300</v>
      </c>
      <c r="H85" s="9">
        <v>350</v>
      </c>
      <c r="J85" s="9">
        <f t="shared" si="1"/>
        <v>8115</v>
      </c>
    </row>
    <row r="86" spans="3:10" s="9" customFormat="1" ht="12.75">
      <c r="C86" s="11">
        <f>SUM(C66:C85)</f>
        <v>55044</v>
      </c>
      <c r="J86" s="9">
        <f>SUM(J66:J85)</f>
        <v>55044</v>
      </c>
    </row>
    <row r="87" s="9" customFormat="1" ht="12.75">
      <c r="B87" s="16">
        <v>40842</v>
      </c>
    </row>
    <row r="88" spans="1:10" s="9" customFormat="1" ht="12.75">
      <c r="A88" s="9">
        <v>78</v>
      </c>
      <c r="B88" s="9" t="s">
        <v>28</v>
      </c>
      <c r="C88" s="9">
        <v>2000</v>
      </c>
      <c r="E88" s="9">
        <v>2000</v>
      </c>
      <c r="J88" s="9">
        <f t="shared" si="1"/>
        <v>2000</v>
      </c>
    </row>
    <row r="89" spans="3:10" s="9" customFormat="1" ht="12.75">
      <c r="C89" s="11">
        <f>SUM(C88)</f>
        <v>2000</v>
      </c>
      <c r="J89" s="9">
        <f>SUM(J88)</f>
        <v>2000</v>
      </c>
    </row>
    <row r="90" s="9" customFormat="1" ht="12.75">
      <c r="B90" s="16">
        <v>40849</v>
      </c>
    </row>
    <row r="91" spans="1:10" s="9" customFormat="1" ht="12.75">
      <c r="A91" s="9">
        <v>79</v>
      </c>
      <c r="B91" s="9" t="s">
        <v>84</v>
      </c>
      <c r="C91" s="9">
        <v>7097</v>
      </c>
      <c r="E91" s="9">
        <v>6260</v>
      </c>
      <c r="F91" s="9">
        <v>187</v>
      </c>
      <c r="G91" s="9">
        <v>300</v>
      </c>
      <c r="H91" s="9">
        <v>350</v>
      </c>
      <c r="J91" s="9">
        <f>D91+E91+F91+G91+H91</f>
        <v>7097</v>
      </c>
    </row>
    <row r="92" spans="3:10" s="9" customFormat="1" ht="12.75">
      <c r="C92" s="11">
        <f>SUM(C91)</f>
        <v>7097</v>
      </c>
      <c r="J92" s="9">
        <f>SUM(J91)</f>
        <v>7097</v>
      </c>
    </row>
    <row r="93" s="9" customFormat="1" ht="12.75">
      <c r="B93" s="16">
        <v>40856</v>
      </c>
    </row>
    <row r="94" spans="1:10" s="9" customFormat="1" ht="12.75">
      <c r="A94" s="9">
        <v>80</v>
      </c>
      <c r="B94" s="9" t="s">
        <v>85</v>
      </c>
      <c r="C94" s="9">
        <v>1150</v>
      </c>
      <c r="D94" s="9">
        <v>1150</v>
      </c>
      <c r="J94" s="9">
        <f>D94+E94+F94+G94+H94</f>
        <v>1150</v>
      </c>
    </row>
    <row r="95" spans="1:10" s="9" customFormat="1" ht="12.75">
      <c r="A95" s="9">
        <v>81</v>
      </c>
      <c r="B95" s="9" t="s">
        <v>85</v>
      </c>
      <c r="C95" s="9">
        <v>650</v>
      </c>
      <c r="G95" s="9">
        <v>300</v>
      </c>
      <c r="H95" s="9">
        <v>350</v>
      </c>
      <c r="J95" s="9">
        <f>D95+E95+F95+G95+H95</f>
        <v>650</v>
      </c>
    </row>
    <row r="96" spans="1:10" s="9" customFormat="1" ht="12.75">
      <c r="A96" s="9">
        <v>82</v>
      </c>
      <c r="B96" s="9" t="s">
        <v>86</v>
      </c>
      <c r="C96" s="9">
        <v>7154</v>
      </c>
      <c r="D96" s="9">
        <v>720</v>
      </c>
      <c r="E96" s="9">
        <v>5616</v>
      </c>
      <c r="F96" s="9">
        <v>168</v>
      </c>
      <c r="G96" s="9">
        <v>300</v>
      </c>
      <c r="H96" s="9">
        <v>350</v>
      </c>
      <c r="J96" s="9">
        <f>D96+E96+F96+G96+H96</f>
        <v>7154</v>
      </c>
    </row>
    <row r="97" spans="1:10" s="9" customFormat="1" ht="12.75">
      <c r="A97" s="9">
        <v>83</v>
      </c>
      <c r="B97" s="9" t="s">
        <v>87</v>
      </c>
      <c r="C97" s="9">
        <v>1000</v>
      </c>
      <c r="D97" s="9">
        <v>1000</v>
      </c>
      <c r="J97" s="9">
        <f>D97+E97+F97+G97+H97</f>
        <v>1000</v>
      </c>
    </row>
    <row r="98" spans="1:10" s="9" customFormat="1" ht="12.75">
      <c r="A98" s="9">
        <v>84</v>
      </c>
      <c r="B98" s="9" t="s">
        <v>88</v>
      </c>
      <c r="C98" s="9">
        <v>5000</v>
      </c>
      <c r="D98" s="9">
        <v>5000</v>
      </c>
      <c r="J98" s="9">
        <f>D98+E98+F98+G98+H98</f>
        <v>5000</v>
      </c>
    </row>
    <row r="99" spans="3:10" s="9" customFormat="1" ht="12.75">
      <c r="C99" s="11">
        <f>SUM(C94:C98)</f>
        <v>14954</v>
      </c>
      <c r="J99" s="9">
        <f>SUM(J94:J98)</f>
        <v>14954</v>
      </c>
    </row>
    <row r="100" s="9" customFormat="1" ht="12.75">
      <c r="B100" s="16">
        <v>40863</v>
      </c>
    </row>
    <row r="101" spans="1:10" s="9" customFormat="1" ht="12.75">
      <c r="A101" s="9">
        <v>85</v>
      </c>
      <c r="B101" s="9" t="s">
        <v>89</v>
      </c>
      <c r="C101" s="9">
        <v>5129</v>
      </c>
      <c r="D101" s="9">
        <v>3673</v>
      </c>
      <c r="E101" s="9">
        <v>806</v>
      </c>
      <c r="G101" s="9">
        <v>300</v>
      </c>
      <c r="H101" s="9">
        <v>350</v>
      </c>
      <c r="J101" s="9">
        <f>D101+E101+F101+G101+H101</f>
        <v>5129</v>
      </c>
    </row>
    <row r="102" spans="1:10" s="9" customFormat="1" ht="12.75">
      <c r="A102" s="9">
        <v>86</v>
      </c>
      <c r="B102" s="9" t="s">
        <v>90</v>
      </c>
      <c r="C102" s="9">
        <v>2168</v>
      </c>
      <c r="D102" s="9">
        <v>653</v>
      </c>
      <c r="E102" s="9">
        <v>865</v>
      </c>
      <c r="G102" s="9">
        <v>300</v>
      </c>
      <c r="H102" s="9">
        <v>350</v>
      </c>
      <c r="J102" s="9">
        <f>D102+E102+F102+G102+H102</f>
        <v>2168</v>
      </c>
    </row>
    <row r="103" spans="1:10" s="9" customFormat="1" ht="12.75">
      <c r="A103" s="9">
        <v>87</v>
      </c>
      <c r="B103" s="9" t="s">
        <v>91</v>
      </c>
      <c r="C103" s="9">
        <v>4000</v>
      </c>
      <c r="E103" s="9">
        <v>4000</v>
      </c>
      <c r="J103" s="9">
        <f>D103+E103+F103+G103+H103</f>
        <v>4000</v>
      </c>
    </row>
    <row r="104" spans="3:10" s="9" customFormat="1" ht="12.75">
      <c r="C104" s="11">
        <f>SUM(C101:C103)</f>
        <v>11297</v>
      </c>
      <c r="J104" s="9">
        <f>SUM(J101:J103)</f>
        <v>11297</v>
      </c>
    </row>
    <row r="105" s="9" customFormat="1" ht="12.75"/>
    <row r="106" spans="2:6" s="9" customFormat="1" ht="12.75">
      <c r="B106" s="9" t="s">
        <v>105</v>
      </c>
      <c r="C106" s="11">
        <f>C15+C29+C64+C86+C89+C92+C99+C104</f>
        <v>244236.14</v>
      </c>
      <c r="F106" s="11"/>
    </row>
    <row r="107" s="9" customFormat="1" ht="12.75">
      <c r="B107" s="16">
        <v>40870</v>
      </c>
    </row>
    <row r="108" spans="1:10" s="9" customFormat="1" ht="12.75">
      <c r="A108" s="9">
        <v>88</v>
      </c>
      <c r="B108" s="9" t="s">
        <v>109</v>
      </c>
      <c r="C108" s="9">
        <v>7209</v>
      </c>
      <c r="D108" s="9">
        <v>881</v>
      </c>
      <c r="E108" s="9">
        <v>5520</v>
      </c>
      <c r="F108" s="9">
        <v>158</v>
      </c>
      <c r="G108" s="9">
        <v>300</v>
      </c>
      <c r="H108" s="9">
        <v>350</v>
      </c>
      <c r="J108" s="9">
        <f aca="true" t="shared" si="2" ref="J108:J151">D108+E108+F108+G108+H108</f>
        <v>7209</v>
      </c>
    </row>
    <row r="109" spans="1:10" s="9" customFormat="1" ht="12.75">
      <c r="A109" s="9">
        <v>89</v>
      </c>
      <c r="B109" s="9" t="s">
        <v>110</v>
      </c>
      <c r="C109" s="9">
        <v>2209</v>
      </c>
      <c r="D109" s="9">
        <v>1559</v>
      </c>
      <c r="G109" s="9">
        <v>300</v>
      </c>
      <c r="H109" s="9">
        <v>350</v>
      </c>
      <c r="J109" s="9">
        <f t="shared" si="2"/>
        <v>2209</v>
      </c>
    </row>
    <row r="110" spans="1:10" s="9" customFormat="1" ht="12.75">
      <c r="A110" s="9">
        <v>90</v>
      </c>
      <c r="B110" s="9" t="s">
        <v>111</v>
      </c>
      <c r="C110" s="9">
        <v>650</v>
      </c>
      <c r="G110" s="9">
        <v>300</v>
      </c>
      <c r="H110" s="9">
        <v>350</v>
      </c>
      <c r="J110" s="9">
        <f t="shared" si="2"/>
        <v>650</v>
      </c>
    </row>
    <row r="111" spans="1:10" s="9" customFormat="1" ht="12.75">
      <c r="A111" s="9">
        <v>91</v>
      </c>
      <c r="B111" s="9" t="s">
        <v>112</v>
      </c>
      <c r="C111" s="9">
        <v>4629</v>
      </c>
      <c r="D111" s="9">
        <v>4629</v>
      </c>
      <c r="J111" s="9">
        <f t="shared" si="2"/>
        <v>4629</v>
      </c>
    </row>
    <row r="112" spans="1:10" s="9" customFormat="1" ht="12.75">
      <c r="A112" s="9">
        <v>92</v>
      </c>
      <c r="B112" s="9" t="s">
        <v>113</v>
      </c>
      <c r="C112" s="9">
        <v>413</v>
      </c>
      <c r="D112" s="9">
        <v>413</v>
      </c>
      <c r="J112" s="9">
        <f t="shared" si="2"/>
        <v>413</v>
      </c>
    </row>
    <row r="113" spans="1:10" s="9" customFormat="1" ht="12.75">
      <c r="A113" s="9">
        <v>93</v>
      </c>
      <c r="B113" s="9" t="s">
        <v>114</v>
      </c>
      <c r="C113" s="9">
        <v>518</v>
      </c>
      <c r="D113" s="9">
        <v>518</v>
      </c>
      <c r="J113" s="9">
        <f t="shared" si="2"/>
        <v>518</v>
      </c>
    </row>
    <row r="114" spans="1:10" s="9" customFormat="1" ht="12.75">
      <c r="A114" s="9">
        <v>94</v>
      </c>
      <c r="B114" s="9" t="s">
        <v>115</v>
      </c>
      <c r="C114" s="9">
        <v>1168</v>
      </c>
      <c r="D114" s="9">
        <v>518</v>
      </c>
      <c r="G114" s="9">
        <v>300</v>
      </c>
      <c r="H114" s="9">
        <v>350</v>
      </c>
      <c r="J114" s="9">
        <f t="shared" si="2"/>
        <v>1168</v>
      </c>
    </row>
    <row r="115" spans="1:10" s="9" customFormat="1" ht="12.75">
      <c r="A115" s="9">
        <v>95</v>
      </c>
      <c r="B115" s="9" t="s">
        <v>116</v>
      </c>
      <c r="C115" s="9">
        <v>1000</v>
      </c>
      <c r="D115" s="9">
        <v>210</v>
      </c>
      <c r="F115" s="9">
        <v>140</v>
      </c>
      <c r="G115" s="9">
        <v>300</v>
      </c>
      <c r="H115" s="9">
        <v>350</v>
      </c>
      <c r="J115" s="9">
        <f t="shared" si="2"/>
        <v>1000</v>
      </c>
    </row>
    <row r="116" spans="1:10" s="9" customFormat="1" ht="12.75">
      <c r="A116" s="9">
        <v>96</v>
      </c>
      <c r="B116" s="9" t="s">
        <v>117</v>
      </c>
      <c r="C116" s="9">
        <v>518</v>
      </c>
      <c r="D116" s="9">
        <v>518</v>
      </c>
      <c r="J116" s="9">
        <f t="shared" si="2"/>
        <v>518</v>
      </c>
    </row>
    <row r="117" s="9" customFormat="1" ht="12.75">
      <c r="C117" s="11">
        <f>SUM(C108:C116)</f>
        <v>18314</v>
      </c>
    </row>
    <row r="118" s="9" customFormat="1" ht="12.75">
      <c r="B118" s="16">
        <v>40877</v>
      </c>
    </row>
    <row r="119" spans="1:10" s="9" customFormat="1" ht="12.75">
      <c r="A119" s="9">
        <v>98</v>
      </c>
      <c r="B119" s="9" t="s">
        <v>118</v>
      </c>
      <c r="C119" s="9">
        <v>2590</v>
      </c>
      <c r="D119" s="9">
        <v>2590</v>
      </c>
      <c r="J119" s="9">
        <f t="shared" si="2"/>
        <v>2590</v>
      </c>
    </row>
    <row r="120" spans="1:10" s="9" customFormat="1" ht="12.75">
      <c r="A120" s="9">
        <v>99</v>
      </c>
      <c r="B120" s="9" t="s">
        <v>119</v>
      </c>
      <c r="C120" s="9">
        <v>5231.8</v>
      </c>
      <c r="D120" s="9">
        <v>5231.8</v>
      </c>
      <c r="J120" s="9">
        <f t="shared" si="2"/>
        <v>5231.8</v>
      </c>
    </row>
    <row r="121" spans="1:10" s="9" customFormat="1" ht="12.75">
      <c r="A121" s="9">
        <v>100</v>
      </c>
      <c r="B121" s="9" t="s">
        <v>119</v>
      </c>
      <c r="C121" s="9">
        <v>350</v>
      </c>
      <c r="H121" s="9">
        <v>350</v>
      </c>
      <c r="J121" s="9">
        <f t="shared" si="2"/>
        <v>350</v>
      </c>
    </row>
    <row r="122" spans="1:10" s="9" customFormat="1" ht="12.75">
      <c r="A122" s="9">
        <v>101</v>
      </c>
      <c r="B122" s="9" t="s">
        <v>120</v>
      </c>
      <c r="C122" s="9">
        <v>2516.5</v>
      </c>
      <c r="D122" s="9">
        <v>1866.5</v>
      </c>
      <c r="G122" s="9">
        <v>300</v>
      </c>
      <c r="H122" s="9">
        <v>350</v>
      </c>
      <c r="J122" s="9">
        <f t="shared" si="2"/>
        <v>2516.5</v>
      </c>
    </row>
    <row r="123" spans="1:10" s="9" customFormat="1" ht="12.75">
      <c r="A123" s="9">
        <v>102</v>
      </c>
      <c r="B123" s="9" t="s">
        <v>121</v>
      </c>
      <c r="C123" s="9">
        <v>1554</v>
      </c>
      <c r="D123" s="9">
        <v>1554</v>
      </c>
      <c r="J123" s="9">
        <f t="shared" si="2"/>
        <v>1554</v>
      </c>
    </row>
    <row r="124" spans="1:10" s="9" customFormat="1" ht="12.75">
      <c r="A124" s="9">
        <v>103</v>
      </c>
      <c r="B124" s="9" t="s">
        <v>119</v>
      </c>
      <c r="C124" s="9">
        <v>300</v>
      </c>
      <c r="G124" s="9">
        <v>300</v>
      </c>
      <c r="J124" s="9">
        <f t="shared" si="2"/>
        <v>300</v>
      </c>
    </row>
    <row r="125" spans="1:10" s="9" customFormat="1" ht="12.75">
      <c r="A125" s="9">
        <v>104</v>
      </c>
      <c r="B125" s="9" t="s">
        <v>122</v>
      </c>
      <c r="C125" s="9">
        <v>816</v>
      </c>
      <c r="F125" s="9">
        <v>166</v>
      </c>
      <c r="G125" s="9">
        <v>300</v>
      </c>
      <c r="H125" s="9">
        <v>350</v>
      </c>
      <c r="J125" s="9">
        <f t="shared" si="2"/>
        <v>816</v>
      </c>
    </row>
    <row r="126" spans="1:10" s="9" customFormat="1" ht="12.75">
      <c r="A126" s="9">
        <v>105</v>
      </c>
      <c r="B126" s="9" t="s">
        <v>123</v>
      </c>
      <c r="C126" s="9">
        <v>9830</v>
      </c>
      <c r="D126" s="9">
        <v>9020</v>
      </c>
      <c r="F126" s="9">
        <v>160</v>
      </c>
      <c r="G126" s="9">
        <v>300</v>
      </c>
      <c r="H126" s="9">
        <v>350</v>
      </c>
      <c r="J126" s="9">
        <f t="shared" si="2"/>
        <v>9830</v>
      </c>
    </row>
    <row r="127" spans="1:10" s="9" customFormat="1" ht="12.75">
      <c r="A127" s="9">
        <v>106</v>
      </c>
      <c r="B127" s="9" t="s">
        <v>124</v>
      </c>
      <c r="C127" s="9">
        <v>10109.39</v>
      </c>
      <c r="D127" s="9">
        <v>10109.39</v>
      </c>
      <c r="J127" s="9">
        <f t="shared" si="2"/>
        <v>10109.39</v>
      </c>
    </row>
    <row r="128" spans="1:10" s="9" customFormat="1" ht="12.75">
      <c r="A128" s="9">
        <v>107</v>
      </c>
      <c r="B128" s="9" t="s">
        <v>125</v>
      </c>
      <c r="C128" s="9">
        <v>2000</v>
      </c>
      <c r="D128" s="9">
        <v>2000</v>
      </c>
      <c r="J128" s="9">
        <f t="shared" si="2"/>
        <v>2000</v>
      </c>
    </row>
    <row r="129" spans="3:10" s="9" customFormat="1" ht="12.75">
      <c r="C129" s="11">
        <f>SUM(C119:C128)</f>
        <v>35297.69</v>
      </c>
      <c r="J129" s="9">
        <f t="shared" si="2"/>
        <v>0</v>
      </c>
    </row>
    <row r="130" spans="2:10" s="9" customFormat="1" ht="12.75">
      <c r="B130" s="16">
        <v>40884</v>
      </c>
      <c r="J130" s="9">
        <f t="shared" si="2"/>
        <v>0</v>
      </c>
    </row>
    <row r="131" spans="1:10" s="9" customFormat="1" ht="12.75">
      <c r="A131" s="9">
        <v>108</v>
      </c>
      <c r="B131" s="9" t="s">
        <v>126</v>
      </c>
      <c r="C131" s="9">
        <v>2400.93</v>
      </c>
      <c r="D131" s="9">
        <v>2400.93</v>
      </c>
      <c r="J131" s="9">
        <f t="shared" si="2"/>
        <v>2400.93</v>
      </c>
    </row>
    <row r="132" spans="1:10" s="9" customFormat="1" ht="12.75">
      <c r="A132" s="9">
        <v>109</v>
      </c>
      <c r="B132" s="9" t="s">
        <v>127</v>
      </c>
      <c r="C132" s="9">
        <v>3000</v>
      </c>
      <c r="D132" s="9">
        <v>3000</v>
      </c>
      <c r="J132" s="9">
        <f t="shared" si="2"/>
        <v>3000</v>
      </c>
    </row>
    <row r="133" spans="1:10" s="9" customFormat="1" ht="12.75">
      <c r="A133" s="9">
        <v>110</v>
      </c>
      <c r="B133" s="9" t="s">
        <v>128</v>
      </c>
      <c r="C133" s="9">
        <v>13000</v>
      </c>
      <c r="D133" s="9">
        <v>2554</v>
      </c>
      <c r="E133" s="9">
        <v>9520</v>
      </c>
      <c r="F133" s="9">
        <v>276</v>
      </c>
      <c r="G133" s="9">
        <v>300</v>
      </c>
      <c r="H133" s="9">
        <v>350</v>
      </c>
      <c r="J133" s="9">
        <f t="shared" si="2"/>
        <v>13000</v>
      </c>
    </row>
    <row r="134" spans="1:10" s="9" customFormat="1" ht="12.75">
      <c r="A134" s="9">
        <v>111</v>
      </c>
      <c r="B134" s="9" t="s">
        <v>129</v>
      </c>
      <c r="C134" s="9">
        <v>1000</v>
      </c>
      <c r="D134" s="9">
        <v>1000</v>
      </c>
      <c r="J134" s="9">
        <f t="shared" si="2"/>
        <v>1000</v>
      </c>
    </row>
    <row r="135" spans="1:10" s="9" customFormat="1" ht="12.75">
      <c r="A135" s="9">
        <v>112</v>
      </c>
      <c r="B135" s="9" t="s">
        <v>130</v>
      </c>
      <c r="C135" s="9">
        <v>2852</v>
      </c>
      <c r="E135" s="9">
        <v>2202</v>
      </c>
      <c r="G135" s="9">
        <v>300</v>
      </c>
      <c r="H135" s="9">
        <v>350</v>
      </c>
      <c r="J135" s="9">
        <f t="shared" si="2"/>
        <v>2852</v>
      </c>
    </row>
    <row r="136" spans="1:10" s="9" customFormat="1" ht="12.75">
      <c r="A136" s="9">
        <v>113</v>
      </c>
      <c r="B136" s="9" t="s">
        <v>131</v>
      </c>
      <c r="C136" s="9">
        <v>2852</v>
      </c>
      <c r="E136" s="9">
        <v>2202</v>
      </c>
      <c r="G136" s="9">
        <v>300</v>
      </c>
      <c r="H136" s="9">
        <v>350</v>
      </c>
      <c r="J136" s="9">
        <f t="shared" si="2"/>
        <v>2852</v>
      </c>
    </row>
    <row r="137" spans="1:10" s="9" customFormat="1" ht="12.75">
      <c r="A137" s="9">
        <v>114</v>
      </c>
      <c r="B137" s="9" t="s">
        <v>132</v>
      </c>
      <c r="C137" s="9">
        <v>12109.9</v>
      </c>
      <c r="D137" s="9">
        <v>1579.9</v>
      </c>
      <c r="E137" s="9">
        <v>9600</v>
      </c>
      <c r="F137" s="9">
        <v>280</v>
      </c>
      <c r="G137" s="9">
        <v>300</v>
      </c>
      <c r="H137" s="9">
        <v>350</v>
      </c>
      <c r="J137" s="9">
        <f t="shared" si="2"/>
        <v>12109.9</v>
      </c>
    </row>
    <row r="138" spans="1:10" s="9" customFormat="1" ht="12.75">
      <c r="A138" s="9">
        <v>115</v>
      </c>
      <c r="B138" s="9" t="s">
        <v>133</v>
      </c>
      <c r="C138" s="9">
        <v>19000</v>
      </c>
      <c r="D138" s="9">
        <v>8470</v>
      </c>
      <c r="E138" s="9">
        <v>9600</v>
      </c>
      <c r="F138" s="9">
        <v>280</v>
      </c>
      <c r="G138" s="9">
        <v>300</v>
      </c>
      <c r="H138" s="9">
        <v>350</v>
      </c>
      <c r="J138" s="9">
        <f t="shared" si="2"/>
        <v>19000</v>
      </c>
    </row>
    <row r="139" spans="1:10" s="9" customFormat="1" ht="12.75">
      <c r="A139" s="9">
        <v>116</v>
      </c>
      <c r="B139" s="9" t="s">
        <v>134</v>
      </c>
      <c r="C139" s="9">
        <v>3100</v>
      </c>
      <c r="D139" s="9">
        <v>3100</v>
      </c>
      <c r="J139" s="9">
        <f t="shared" si="2"/>
        <v>3100</v>
      </c>
    </row>
    <row r="140" spans="1:10" s="9" customFormat="1" ht="12.75">
      <c r="A140" s="9">
        <v>117</v>
      </c>
      <c r="B140" s="9" t="s">
        <v>135</v>
      </c>
      <c r="C140" s="9">
        <v>2590</v>
      </c>
      <c r="D140" s="9">
        <v>2590</v>
      </c>
      <c r="J140" s="9">
        <f t="shared" si="2"/>
        <v>2590</v>
      </c>
    </row>
    <row r="141" spans="1:10" s="9" customFormat="1" ht="12.75">
      <c r="A141" s="9">
        <v>118</v>
      </c>
      <c r="B141" s="9" t="s">
        <v>136</v>
      </c>
      <c r="C141" s="9">
        <v>2409</v>
      </c>
      <c r="D141" s="9">
        <v>2409</v>
      </c>
      <c r="J141" s="9">
        <f t="shared" si="2"/>
        <v>2409</v>
      </c>
    </row>
    <row r="142" spans="1:10" s="9" customFormat="1" ht="12.75">
      <c r="A142" s="9">
        <v>119</v>
      </c>
      <c r="B142" s="9" t="s">
        <v>137</v>
      </c>
      <c r="C142" s="9">
        <v>10999.6</v>
      </c>
      <c r="D142" s="9">
        <v>2279.2</v>
      </c>
      <c r="E142" s="9">
        <v>8112</v>
      </c>
      <c r="F142" s="9">
        <v>608.4</v>
      </c>
      <c r="J142" s="9">
        <f t="shared" si="2"/>
        <v>10999.6</v>
      </c>
    </row>
    <row r="143" spans="1:10" s="9" customFormat="1" ht="12.75">
      <c r="A143" s="9">
        <v>120</v>
      </c>
      <c r="B143" s="9" t="s">
        <v>138</v>
      </c>
      <c r="C143" s="9">
        <v>3334</v>
      </c>
      <c r="D143" s="9">
        <v>3334</v>
      </c>
      <c r="J143" s="9">
        <f t="shared" si="2"/>
        <v>3334</v>
      </c>
    </row>
    <row r="144" spans="1:10" s="9" customFormat="1" ht="12.75">
      <c r="A144" s="9">
        <v>121</v>
      </c>
      <c r="B144" s="9" t="s">
        <v>139</v>
      </c>
      <c r="C144" s="9">
        <v>3906</v>
      </c>
      <c r="D144" s="9">
        <v>3906</v>
      </c>
      <c r="J144" s="9">
        <f t="shared" si="2"/>
        <v>3906</v>
      </c>
    </row>
    <row r="145" spans="1:10" s="9" customFormat="1" ht="12.75">
      <c r="A145" s="9">
        <v>122</v>
      </c>
      <c r="B145" s="9" t="s">
        <v>140</v>
      </c>
      <c r="C145" s="9">
        <v>582.4</v>
      </c>
      <c r="D145" s="9">
        <v>582.4</v>
      </c>
      <c r="J145" s="9">
        <f t="shared" si="2"/>
        <v>582.4</v>
      </c>
    </row>
    <row r="146" spans="1:10" s="9" customFormat="1" ht="12.75">
      <c r="A146" s="9">
        <v>123</v>
      </c>
      <c r="B146" s="9" t="s">
        <v>141</v>
      </c>
      <c r="C146" s="11">
        <f>SUM(C131:C145)</f>
        <v>83135.83</v>
      </c>
      <c r="J146" s="9">
        <f t="shared" si="2"/>
        <v>0</v>
      </c>
    </row>
    <row r="147" spans="2:10" s="9" customFormat="1" ht="12.75">
      <c r="B147" s="16">
        <v>40891</v>
      </c>
      <c r="J147" s="9">
        <f t="shared" si="2"/>
        <v>0</v>
      </c>
    </row>
    <row r="148" spans="1:10" s="9" customFormat="1" ht="12.75">
      <c r="A148" s="9">
        <v>124</v>
      </c>
      <c r="B148" s="9" t="s">
        <v>142</v>
      </c>
      <c r="C148" s="9">
        <v>350</v>
      </c>
      <c r="H148" s="9">
        <v>350</v>
      </c>
      <c r="J148" s="9">
        <f t="shared" si="2"/>
        <v>350</v>
      </c>
    </row>
    <row r="149" spans="1:10" s="9" customFormat="1" ht="12.75">
      <c r="A149" s="9">
        <v>125</v>
      </c>
      <c r="B149" s="9" t="s">
        <v>143</v>
      </c>
      <c r="C149" s="9">
        <v>5507</v>
      </c>
      <c r="D149" s="9">
        <v>5081</v>
      </c>
      <c r="E149" s="9">
        <v>426</v>
      </c>
      <c r="J149" s="9">
        <f t="shared" si="2"/>
        <v>5507</v>
      </c>
    </row>
    <row r="150" spans="1:10" s="9" customFormat="1" ht="12.75">
      <c r="A150" s="9">
        <v>126</v>
      </c>
      <c r="B150" s="9" t="s">
        <v>144</v>
      </c>
      <c r="C150" s="9">
        <v>7002</v>
      </c>
      <c r="D150" s="9">
        <v>752</v>
      </c>
      <c r="E150" s="9">
        <v>5600</v>
      </c>
      <c r="G150" s="9">
        <v>300</v>
      </c>
      <c r="H150" s="9">
        <v>350</v>
      </c>
      <c r="J150" s="9">
        <f t="shared" si="2"/>
        <v>7002</v>
      </c>
    </row>
    <row r="151" spans="1:10" s="9" customFormat="1" ht="12.75">
      <c r="A151" s="9">
        <v>127</v>
      </c>
      <c r="B151" s="9" t="s">
        <v>145</v>
      </c>
      <c r="C151" s="9">
        <v>518</v>
      </c>
      <c r="D151" s="9">
        <v>518</v>
      </c>
      <c r="J151" s="9">
        <f t="shared" si="2"/>
        <v>518</v>
      </c>
    </row>
    <row r="152" spans="1:10" s="9" customFormat="1" ht="12.75">
      <c r="A152" s="9">
        <v>128</v>
      </c>
      <c r="B152" s="9" t="s">
        <v>146</v>
      </c>
      <c r="C152" s="9">
        <v>30175</v>
      </c>
      <c r="D152" s="9">
        <v>9560</v>
      </c>
      <c r="E152" s="9">
        <v>11555</v>
      </c>
      <c r="I152" s="9">
        <v>9060</v>
      </c>
      <c r="J152" s="9">
        <f>D152+E152+F152+G152+H152+I152</f>
        <v>30175</v>
      </c>
    </row>
    <row r="153" spans="3:10" s="9" customFormat="1" ht="12.75">
      <c r="C153" s="11">
        <f>SUM(C148:C152)</f>
        <v>43552</v>
      </c>
      <c r="J153" s="9">
        <f aca="true" t="shared" si="3" ref="J153:J185">D153+E153+F153+G153+H153+I153</f>
        <v>0</v>
      </c>
    </row>
    <row r="154" spans="2:10" s="9" customFormat="1" ht="12.75">
      <c r="B154" s="16">
        <v>40898</v>
      </c>
      <c r="J154" s="9">
        <f t="shared" si="3"/>
        <v>0</v>
      </c>
    </row>
    <row r="155" spans="1:10" s="9" customFormat="1" ht="12.75">
      <c r="A155" s="9">
        <v>129</v>
      </c>
      <c r="B155" s="9" t="s">
        <v>141</v>
      </c>
      <c r="J155" s="9">
        <f t="shared" si="3"/>
        <v>0</v>
      </c>
    </row>
    <row r="156" spans="1:10" s="9" customFormat="1" ht="12.75">
      <c r="A156" s="9">
        <v>130</v>
      </c>
      <c r="B156" s="9" t="s">
        <v>147</v>
      </c>
      <c r="C156" s="9">
        <v>518</v>
      </c>
      <c r="D156" s="9">
        <v>518</v>
      </c>
      <c r="J156" s="9">
        <f t="shared" si="3"/>
        <v>518</v>
      </c>
    </row>
    <row r="157" spans="1:10" s="9" customFormat="1" ht="12.75">
      <c r="A157" s="9">
        <v>131</v>
      </c>
      <c r="B157" s="9" t="s">
        <v>148</v>
      </c>
      <c r="C157" s="9">
        <v>8508</v>
      </c>
      <c r="D157" s="9">
        <v>2590</v>
      </c>
      <c r="E157" s="9">
        <v>5268</v>
      </c>
      <c r="G157" s="9">
        <v>300</v>
      </c>
      <c r="H157" s="9">
        <v>350</v>
      </c>
      <c r="J157" s="9">
        <f t="shared" si="3"/>
        <v>8508</v>
      </c>
    </row>
    <row r="158" spans="1:10" s="9" customFormat="1" ht="12.75">
      <c r="A158" s="9">
        <v>132</v>
      </c>
      <c r="B158" s="9" t="s">
        <v>149</v>
      </c>
      <c r="C158" s="9">
        <v>6012</v>
      </c>
      <c r="E158" s="9">
        <v>5362</v>
      </c>
      <c r="G158" s="9">
        <v>300</v>
      </c>
      <c r="H158" s="9">
        <v>350</v>
      </c>
      <c r="J158" s="9">
        <f t="shared" si="3"/>
        <v>6012</v>
      </c>
    </row>
    <row r="159" spans="1:10" s="9" customFormat="1" ht="12.75">
      <c r="A159" s="9">
        <v>133</v>
      </c>
      <c r="B159" s="9" t="s">
        <v>150</v>
      </c>
      <c r="C159" s="9">
        <v>6489</v>
      </c>
      <c r="D159" s="9">
        <v>777</v>
      </c>
      <c r="E159" s="9">
        <v>4852</v>
      </c>
      <c r="F159" s="9">
        <v>210</v>
      </c>
      <c r="G159" s="9">
        <v>300</v>
      </c>
      <c r="H159" s="9">
        <v>350</v>
      </c>
      <c r="J159" s="9">
        <f t="shared" si="3"/>
        <v>6489</v>
      </c>
    </row>
    <row r="160" spans="1:10" s="9" customFormat="1" ht="12.75">
      <c r="A160" s="9">
        <v>134</v>
      </c>
      <c r="B160" s="9" t="s">
        <v>151</v>
      </c>
      <c r="C160" s="9">
        <v>3000</v>
      </c>
      <c r="E160" s="9">
        <v>3000</v>
      </c>
      <c r="J160" s="9">
        <f t="shared" si="3"/>
        <v>3000</v>
      </c>
    </row>
    <row r="161" spans="1:10" s="9" customFormat="1" ht="12.75">
      <c r="A161" s="9">
        <v>135</v>
      </c>
      <c r="B161" s="9" t="s">
        <v>152</v>
      </c>
      <c r="C161" s="9">
        <v>2141</v>
      </c>
      <c r="D161" s="9">
        <v>1036</v>
      </c>
      <c r="E161" s="9">
        <v>455</v>
      </c>
      <c r="G161" s="9">
        <v>300</v>
      </c>
      <c r="H161" s="9">
        <v>350</v>
      </c>
      <c r="J161" s="9">
        <f t="shared" si="3"/>
        <v>2141</v>
      </c>
    </row>
    <row r="162" spans="1:10" s="9" customFormat="1" ht="12.75">
      <c r="A162" s="9">
        <v>136</v>
      </c>
      <c r="B162" s="9" t="s">
        <v>153</v>
      </c>
      <c r="C162" s="9">
        <v>1289</v>
      </c>
      <c r="E162" s="9">
        <v>639</v>
      </c>
      <c r="G162" s="9">
        <v>300</v>
      </c>
      <c r="H162" s="9">
        <v>350</v>
      </c>
      <c r="J162" s="9">
        <f t="shared" si="3"/>
        <v>1289</v>
      </c>
    </row>
    <row r="163" spans="1:10" s="9" customFormat="1" ht="12.75">
      <c r="A163" s="9">
        <v>137</v>
      </c>
      <c r="B163" s="9" t="s">
        <v>522</v>
      </c>
      <c r="C163" s="9">
        <v>8046</v>
      </c>
      <c r="D163" s="9">
        <v>1766</v>
      </c>
      <c r="E163" s="9">
        <v>5440</v>
      </c>
      <c r="F163" s="9">
        <v>190</v>
      </c>
      <c r="G163" s="9">
        <v>300</v>
      </c>
      <c r="H163" s="9">
        <v>350</v>
      </c>
      <c r="I163" s="9">
        <v>0</v>
      </c>
      <c r="J163" s="9">
        <f t="shared" si="3"/>
        <v>8046</v>
      </c>
    </row>
    <row r="164" spans="1:10" s="9" customFormat="1" ht="12.75">
      <c r="A164" s="9">
        <v>138</v>
      </c>
      <c r="B164" s="9" t="s">
        <v>154</v>
      </c>
      <c r="C164" s="9">
        <v>20970</v>
      </c>
      <c r="D164" s="9">
        <v>10360</v>
      </c>
      <c r="E164" s="9">
        <v>9600</v>
      </c>
      <c r="F164" s="9">
        <v>360</v>
      </c>
      <c r="G164" s="9">
        <v>300</v>
      </c>
      <c r="H164" s="9">
        <v>350</v>
      </c>
      <c r="J164" s="9">
        <f t="shared" si="3"/>
        <v>20970</v>
      </c>
    </row>
    <row r="165" spans="3:10" s="9" customFormat="1" ht="12.75">
      <c r="C165" s="11">
        <f>SUM(C156:C164)</f>
        <v>56973</v>
      </c>
      <c r="J165" s="9">
        <f t="shared" si="3"/>
        <v>0</v>
      </c>
    </row>
    <row r="166" spans="2:10" s="9" customFormat="1" ht="12.75">
      <c r="B166" s="16">
        <v>40905</v>
      </c>
      <c r="J166" s="9">
        <f t="shared" si="3"/>
        <v>0</v>
      </c>
    </row>
    <row r="167" spans="1:10" s="9" customFormat="1" ht="12.75">
      <c r="A167" s="9">
        <v>139</v>
      </c>
      <c r="B167" s="9" t="s">
        <v>141</v>
      </c>
      <c r="J167" s="9">
        <f t="shared" si="3"/>
        <v>0</v>
      </c>
    </row>
    <row r="168" spans="1:10" s="9" customFormat="1" ht="12.75">
      <c r="A168" s="9">
        <v>140</v>
      </c>
      <c r="B168" s="9" t="s">
        <v>155</v>
      </c>
      <c r="C168" s="9">
        <v>3984</v>
      </c>
      <c r="D168" s="9">
        <v>440</v>
      </c>
      <c r="E168" s="9">
        <v>3544</v>
      </c>
      <c r="J168" s="9">
        <f t="shared" si="3"/>
        <v>3984</v>
      </c>
    </row>
    <row r="169" spans="1:10" s="9" customFormat="1" ht="12.75">
      <c r="A169" s="9">
        <v>141</v>
      </c>
      <c r="B169" s="9" t="s">
        <v>156</v>
      </c>
      <c r="C169" s="9">
        <v>601</v>
      </c>
      <c r="D169" s="9">
        <v>601</v>
      </c>
      <c r="J169" s="9">
        <f t="shared" si="3"/>
        <v>601</v>
      </c>
    </row>
    <row r="170" spans="1:10" s="9" customFormat="1" ht="12.75">
      <c r="A170" s="9">
        <v>142</v>
      </c>
      <c r="B170" s="9" t="s">
        <v>157</v>
      </c>
      <c r="C170" s="9">
        <v>8794</v>
      </c>
      <c r="D170" s="9">
        <v>3593</v>
      </c>
      <c r="E170" s="9">
        <v>5201</v>
      </c>
      <c r="J170" s="9">
        <f t="shared" si="3"/>
        <v>8794</v>
      </c>
    </row>
    <row r="171" spans="1:10" s="9" customFormat="1" ht="12.75">
      <c r="A171" s="9">
        <v>143</v>
      </c>
      <c r="B171" s="9" t="s">
        <v>158</v>
      </c>
      <c r="C171" s="9">
        <v>4258.4</v>
      </c>
      <c r="E171" s="9">
        <v>3182.4</v>
      </c>
      <c r="F171" s="9">
        <v>426</v>
      </c>
      <c r="G171" s="9">
        <v>300</v>
      </c>
      <c r="H171" s="9">
        <v>350</v>
      </c>
      <c r="J171" s="9">
        <f t="shared" si="3"/>
        <v>4258.4</v>
      </c>
    </row>
    <row r="172" spans="1:10" s="9" customFormat="1" ht="12.75">
      <c r="A172" s="9">
        <v>144</v>
      </c>
      <c r="B172" s="9" t="s">
        <v>159</v>
      </c>
      <c r="C172" s="9">
        <v>1585</v>
      </c>
      <c r="D172" s="9">
        <v>1585</v>
      </c>
      <c r="J172" s="9">
        <f t="shared" si="3"/>
        <v>1585</v>
      </c>
    </row>
    <row r="173" spans="1:10" s="9" customFormat="1" ht="12.75">
      <c r="A173" s="9">
        <v>145</v>
      </c>
      <c r="B173" s="9" t="s">
        <v>160</v>
      </c>
      <c r="C173" s="9">
        <v>6419.73</v>
      </c>
      <c r="D173" s="9">
        <v>1619.73</v>
      </c>
      <c r="E173" s="9">
        <v>4800</v>
      </c>
      <c r="J173" s="9">
        <f t="shared" si="3"/>
        <v>6419.73</v>
      </c>
    </row>
    <row r="174" spans="1:10" s="9" customFormat="1" ht="12.75">
      <c r="A174" s="9">
        <v>146</v>
      </c>
      <c r="B174" s="9" t="s">
        <v>161</v>
      </c>
      <c r="C174" s="9">
        <v>8700</v>
      </c>
      <c r="D174" s="9">
        <v>259</v>
      </c>
      <c r="E174" s="9">
        <v>8160</v>
      </c>
      <c r="F174" s="9">
        <v>281</v>
      </c>
      <c r="J174" s="9">
        <f t="shared" si="3"/>
        <v>8700</v>
      </c>
    </row>
    <row r="175" spans="1:10" s="9" customFormat="1" ht="12.75">
      <c r="A175" s="9">
        <v>147</v>
      </c>
      <c r="B175" s="9" t="s">
        <v>162</v>
      </c>
      <c r="C175" s="9">
        <v>4000</v>
      </c>
      <c r="D175" s="9">
        <v>1043.4</v>
      </c>
      <c r="E175" s="9">
        <v>2956.6</v>
      </c>
      <c r="J175" s="9">
        <f t="shared" si="3"/>
        <v>4000</v>
      </c>
    </row>
    <row r="176" spans="3:10" s="9" customFormat="1" ht="12.75">
      <c r="C176" s="11">
        <f>SUM(C168:C175)</f>
        <v>38342.130000000005</v>
      </c>
      <c r="D176" s="9">
        <f>SUM(D4:D175)</f>
        <v>228349.25</v>
      </c>
      <c r="J176" s="9">
        <f t="shared" si="3"/>
        <v>228349.25</v>
      </c>
    </row>
    <row r="177" spans="2:10" s="9" customFormat="1" ht="12.75">
      <c r="B177" s="16">
        <v>40919</v>
      </c>
      <c r="J177" s="9">
        <f t="shared" si="3"/>
        <v>0</v>
      </c>
    </row>
    <row r="178" spans="1:10" s="9" customFormat="1" ht="12.75">
      <c r="A178" s="9">
        <v>148</v>
      </c>
      <c r="B178" s="9" t="s">
        <v>523</v>
      </c>
      <c r="C178" s="9">
        <v>777</v>
      </c>
      <c r="D178" s="9">
        <v>777</v>
      </c>
      <c r="J178" s="9">
        <f t="shared" si="3"/>
        <v>777</v>
      </c>
    </row>
    <row r="179" spans="1:10" s="9" customFormat="1" ht="12.75">
      <c r="A179" s="9">
        <v>149</v>
      </c>
      <c r="B179" s="9" t="s">
        <v>524</v>
      </c>
      <c r="C179" s="9">
        <v>1000</v>
      </c>
      <c r="D179" s="9">
        <v>1000</v>
      </c>
      <c r="J179" s="9">
        <f t="shared" si="3"/>
        <v>1000</v>
      </c>
    </row>
    <row r="180" spans="1:10" s="9" customFormat="1" ht="12.75">
      <c r="A180" s="9">
        <v>150</v>
      </c>
      <c r="B180" s="9" t="s">
        <v>533</v>
      </c>
      <c r="C180" s="9">
        <v>2461</v>
      </c>
      <c r="D180" s="9">
        <v>461</v>
      </c>
      <c r="E180" s="9">
        <v>2000</v>
      </c>
      <c r="J180" s="9">
        <f t="shared" si="3"/>
        <v>2461</v>
      </c>
    </row>
    <row r="181" spans="1:10" s="9" customFormat="1" ht="12.75">
      <c r="A181" s="9">
        <v>151</v>
      </c>
      <c r="B181" s="9" t="s">
        <v>525</v>
      </c>
      <c r="C181" s="9">
        <v>1300</v>
      </c>
      <c r="G181" s="9">
        <v>600</v>
      </c>
      <c r="H181" s="9">
        <v>700</v>
      </c>
      <c r="J181" s="9">
        <f t="shared" si="3"/>
        <v>1300</v>
      </c>
    </row>
    <row r="182" spans="1:10" s="9" customFormat="1" ht="12.75">
      <c r="A182" s="9">
        <v>152</v>
      </c>
      <c r="B182" s="9" t="s">
        <v>348</v>
      </c>
      <c r="C182" s="9">
        <v>1000</v>
      </c>
      <c r="D182" s="9">
        <v>1000</v>
      </c>
      <c r="J182" s="9">
        <f t="shared" si="3"/>
        <v>1000</v>
      </c>
    </row>
    <row r="183" spans="1:10" s="9" customFormat="1" ht="12.75">
      <c r="A183" s="9">
        <v>153</v>
      </c>
      <c r="B183" s="9" t="s">
        <v>425</v>
      </c>
      <c r="C183" s="9">
        <v>3000</v>
      </c>
      <c r="D183" s="9">
        <v>3000</v>
      </c>
      <c r="J183" s="9">
        <f t="shared" si="3"/>
        <v>3000</v>
      </c>
    </row>
    <row r="184" spans="1:10" s="9" customFormat="1" ht="12.75">
      <c r="A184" s="9">
        <v>154</v>
      </c>
      <c r="B184" s="9" t="s">
        <v>520</v>
      </c>
      <c r="C184" s="9">
        <v>1036</v>
      </c>
      <c r="D184" s="9">
        <v>1036</v>
      </c>
      <c r="J184" s="9">
        <f t="shared" si="3"/>
        <v>1036</v>
      </c>
    </row>
    <row r="185" spans="1:10" s="9" customFormat="1" ht="12.75">
      <c r="A185" s="9">
        <v>155</v>
      </c>
      <c r="B185" s="9" t="s">
        <v>532</v>
      </c>
      <c r="C185" s="9">
        <v>3000</v>
      </c>
      <c r="D185" s="9">
        <v>3000</v>
      </c>
      <c r="J185" s="9">
        <f t="shared" si="3"/>
        <v>3000</v>
      </c>
    </row>
    <row r="186" spans="3:8" s="9" customFormat="1" ht="12.75">
      <c r="C186" s="11">
        <f>SUM(C178:C185)</f>
        <v>13574</v>
      </c>
      <c r="D186" s="11">
        <f>SUM(D178:D185)</f>
        <v>10274</v>
      </c>
      <c r="E186" s="11">
        <f>SUM(E178:E185)</f>
        <v>2000</v>
      </c>
      <c r="F186" s="11"/>
      <c r="G186" s="11">
        <f>SUM(G178:G185)</f>
        <v>600</v>
      </c>
      <c r="H186" s="11">
        <f>SUM(H178:H185)</f>
        <v>700</v>
      </c>
    </row>
    <row r="187" s="9" customFormat="1" ht="12.75"/>
    <row r="188" spans="2:3" s="9" customFormat="1" ht="12.75">
      <c r="B188" s="9" t="s">
        <v>163</v>
      </c>
      <c r="C188" s="20">
        <f>C106+C117+C129+C146+C153+C165+C176+C186</f>
        <v>533424.79</v>
      </c>
    </row>
    <row r="189" spans="1:10" s="5" customFormat="1" ht="12.75">
      <c r="A189" s="9"/>
      <c r="B189" s="9"/>
      <c r="C189" s="11"/>
      <c r="D189" s="9"/>
      <c r="E189" s="9"/>
      <c r="F189" s="9"/>
      <c r="G189" s="9"/>
      <c r="H189" s="9"/>
      <c r="I189" s="9"/>
      <c r="J189" s="9"/>
    </row>
    <row r="190" spans="1:10" s="5" customFormat="1" ht="12.75">
      <c r="A190" s="9"/>
      <c r="B190" s="16">
        <v>40926</v>
      </c>
      <c r="C190" s="9"/>
      <c r="D190" s="9"/>
      <c r="E190" s="9"/>
      <c r="F190" s="9"/>
      <c r="G190" s="9"/>
      <c r="H190" s="9"/>
      <c r="I190" s="9"/>
      <c r="J190" s="9"/>
    </row>
    <row r="191" spans="1:10" s="5" customFormat="1" ht="12.75">
      <c r="A191" s="9">
        <v>156</v>
      </c>
      <c r="B191" s="9" t="s">
        <v>188</v>
      </c>
      <c r="C191" s="23">
        <v>6706</v>
      </c>
      <c r="D191" s="9">
        <v>130</v>
      </c>
      <c r="E191" s="9">
        <v>5600</v>
      </c>
      <c r="F191" s="9">
        <v>326</v>
      </c>
      <c r="G191" s="24">
        <v>300</v>
      </c>
      <c r="H191" s="9">
        <v>350</v>
      </c>
      <c r="I191" s="9"/>
      <c r="J191" s="9">
        <f>D191+E191+F191+G191+H191+I191</f>
        <v>6706</v>
      </c>
    </row>
    <row r="192" spans="1:10" s="5" customFormat="1" ht="12.75">
      <c r="A192" s="9">
        <v>157</v>
      </c>
      <c r="B192" s="9" t="s">
        <v>189</v>
      </c>
      <c r="C192" s="23">
        <v>1500</v>
      </c>
      <c r="D192" s="9">
        <v>1500</v>
      </c>
      <c r="E192" s="9"/>
      <c r="F192" s="9"/>
      <c r="G192" s="9"/>
      <c r="H192" s="9"/>
      <c r="I192" s="9"/>
      <c r="J192" s="9">
        <f>D192+E192+F192+G192+H192+I192</f>
        <v>1500</v>
      </c>
    </row>
    <row r="193" spans="1:10" ht="16.5" customHeight="1">
      <c r="A193" s="9"/>
      <c r="B193" s="9"/>
      <c r="C193" s="25">
        <f aca="true" t="shared" si="4" ref="C193:H193">SUM(C191:C192)</f>
        <v>8206</v>
      </c>
      <c r="D193" s="27">
        <f t="shared" si="4"/>
        <v>1630</v>
      </c>
      <c r="E193" s="27">
        <f t="shared" si="4"/>
        <v>5600</v>
      </c>
      <c r="F193" s="27">
        <f t="shared" si="4"/>
        <v>326</v>
      </c>
      <c r="G193" s="27">
        <f t="shared" si="4"/>
        <v>300</v>
      </c>
      <c r="H193" s="27">
        <f t="shared" si="4"/>
        <v>350</v>
      </c>
      <c r="I193" s="27"/>
      <c r="J193" s="27">
        <v>8206</v>
      </c>
    </row>
    <row r="194" spans="1:10" ht="12.75">
      <c r="A194" s="9"/>
      <c r="B194" s="16">
        <v>40933</v>
      </c>
      <c r="C194" s="9"/>
      <c r="D194" s="9"/>
      <c r="E194" s="9"/>
      <c r="F194" s="9"/>
      <c r="G194" s="9"/>
      <c r="H194" s="9"/>
      <c r="I194" s="9"/>
      <c r="J194" s="9"/>
    </row>
    <row r="195" spans="1:10" ht="12.75">
      <c r="A195" s="9">
        <v>159</v>
      </c>
      <c r="B195" s="9" t="s">
        <v>191</v>
      </c>
      <c r="C195" s="9">
        <v>5000</v>
      </c>
      <c r="D195" s="9"/>
      <c r="E195" s="9">
        <v>5000</v>
      </c>
      <c r="F195" s="9"/>
      <c r="G195" s="9"/>
      <c r="H195" s="9"/>
      <c r="I195" s="9"/>
      <c r="J195" s="9">
        <f>D195+E195+F195+G195+H195+I195</f>
        <v>5000</v>
      </c>
    </row>
    <row r="196" spans="1:10" ht="12.75">
      <c r="A196" s="9">
        <v>160</v>
      </c>
      <c r="B196" s="9" t="s">
        <v>190</v>
      </c>
      <c r="C196" s="9">
        <v>5000</v>
      </c>
      <c r="D196" s="9"/>
      <c r="E196" s="9">
        <v>5000</v>
      </c>
      <c r="F196" s="9"/>
      <c r="G196" s="9"/>
      <c r="H196" s="9"/>
      <c r="I196" s="9"/>
      <c r="J196" s="9">
        <f>D196+E196+F196+G196+H196+I196</f>
        <v>5000</v>
      </c>
    </row>
    <row r="197" spans="1:10" ht="12.75">
      <c r="A197" s="9"/>
      <c r="B197" s="9"/>
      <c r="C197" s="25">
        <f>SUM(C195:C196)</f>
        <v>10000</v>
      </c>
      <c r="D197" s="27"/>
      <c r="E197" s="27">
        <f>SUM(E195:E196)</f>
        <v>10000</v>
      </c>
      <c r="F197" s="27"/>
      <c r="G197" s="27"/>
      <c r="H197" s="27"/>
      <c r="I197" s="27"/>
      <c r="J197" s="27">
        <f>SUM(J195:J196)</f>
        <v>10000</v>
      </c>
    </row>
    <row r="198" spans="1:10" ht="12.75">
      <c r="A198" s="9"/>
      <c r="B198" s="16">
        <v>40940</v>
      </c>
      <c r="C198" s="9"/>
      <c r="D198" s="9"/>
      <c r="E198" s="9"/>
      <c r="F198" s="9"/>
      <c r="G198" s="9"/>
      <c r="H198" s="9"/>
      <c r="I198" s="9"/>
      <c r="J198" s="9"/>
    </row>
    <row r="199" spans="1:10" ht="12.75">
      <c r="A199" s="9">
        <v>161</v>
      </c>
      <c r="B199" s="9" t="s">
        <v>192</v>
      </c>
      <c r="C199" s="9">
        <v>7184</v>
      </c>
      <c r="D199" s="9">
        <v>2184</v>
      </c>
      <c r="E199" s="9">
        <v>5000</v>
      </c>
      <c r="F199" s="9"/>
      <c r="G199" s="9"/>
      <c r="H199" s="9"/>
      <c r="I199" s="9"/>
      <c r="J199" s="9">
        <f>D199+E199+F199+G199+H199+I199</f>
        <v>7184</v>
      </c>
    </row>
    <row r="200" spans="1:10" ht="12.75">
      <c r="A200" s="9"/>
      <c r="B200" s="9"/>
      <c r="C200" s="25">
        <f>SUM(C199)</f>
        <v>7184</v>
      </c>
      <c r="D200" s="27">
        <f>SUM(D199)</f>
        <v>2184</v>
      </c>
      <c r="E200" s="27">
        <f>SUM(E199)</f>
        <v>5000</v>
      </c>
      <c r="F200" s="27"/>
      <c r="G200" s="27"/>
      <c r="H200" s="27"/>
      <c r="I200" s="27"/>
      <c r="J200" s="27">
        <f>SUM(J199)</f>
        <v>7184</v>
      </c>
    </row>
    <row r="201" spans="1:10" ht="12.75">
      <c r="A201" s="9"/>
      <c r="B201" s="16">
        <v>40947</v>
      </c>
      <c r="C201" s="9"/>
      <c r="D201" s="9"/>
      <c r="E201" s="9"/>
      <c r="F201" s="9"/>
      <c r="G201" s="9"/>
      <c r="H201" s="9"/>
      <c r="I201" s="9"/>
      <c r="J201" s="9"/>
    </row>
    <row r="202" spans="1:10" ht="12.75">
      <c r="A202" s="9">
        <v>162</v>
      </c>
      <c r="B202" s="9" t="s">
        <v>193</v>
      </c>
      <c r="C202" s="9">
        <v>5120</v>
      </c>
      <c r="D202" s="9"/>
      <c r="E202" s="9">
        <v>5120</v>
      </c>
      <c r="F202" s="9"/>
      <c r="G202" s="9"/>
      <c r="H202" s="9"/>
      <c r="I202" s="9"/>
      <c r="J202" s="9">
        <f>D202+E202+F202+G202+H202+I202</f>
        <v>5120</v>
      </c>
    </row>
    <row r="203" spans="1:10" ht="12.75">
      <c r="A203" s="9">
        <v>163</v>
      </c>
      <c r="B203" s="9" t="s">
        <v>521</v>
      </c>
      <c r="C203" s="9">
        <v>8000</v>
      </c>
      <c r="D203" s="9">
        <v>8000</v>
      </c>
      <c r="E203" s="9"/>
      <c r="F203" s="9"/>
      <c r="G203" s="9"/>
      <c r="H203" s="9"/>
      <c r="I203" s="9"/>
      <c r="J203" s="9">
        <f>D203+E203+F203+G203+H203+I203</f>
        <v>8000</v>
      </c>
    </row>
    <row r="204" spans="1:10" ht="12.75">
      <c r="A204" s="9"/>
      <c r="B204" s="9"/>
      <c r="C204" s="25">
        <f>SUM(C202:C203)</f>
        <v>13120</v>
      </c>
      <c r="D204" s="27">
        <f>SUM(D202:D203)</f>
        <v>8000</v>
      </c>
      <c r="E204" s="27">
        <f>SUM(E202:E203)</f>
        <v>5120</v>
      </c>
      <c r="F204" s="27"/>
      <c r="G204" s="27"/>
      <c r="H204" s="27"/>
      <c r="I204" s="27"/>
      <c r="J204" s="27">
        <f>SUM(J202:J203)</f>
        <v>13120</v>
      </c>
    </row>
    <row r="205" spans="1:10" ht="12.75">
      <c r="A205" s="9"/>
      <c r="B205" s="16">
        <v>40954</v>
      </c>
      <c r="C205" s="9"/>
      <c r="D205" s="9"/>
      <c r="E205" s="9"/>
      <c r="F205" s="9"/>
      <c r="G205" s="9"/>
      <c r="H205" s="9"/>
      <c r="I205" s="9"/>
      <c r="J205" s="9"/>
    </row>
    <row r="206" spans="1:10" ht="12.75">
      <c r="A206" s="9">
        <v>165</v>
      </c>
      <c r="B206" s="9" t="s">
        <v>194</v>
      </c>
      <c r="C206" s="9">
        <v>2000</v>
      </c>
      <c r="D206" s="9"/>
      <c r="E206" s="9">
        <v>2000</v>
      </c>
      <c r="F206" s="9"/>
      <c r="G206" s="9"/>
      <c r="H206" s="9"/>
      <c r="I206" s="9"/>
      <c r="J206" s="9">
        <f>D206+E206+F206+G206+H206+I206</f>
        <v>2000</v>
      </c>
    </row>
    <row r="207" spans="1:10" ht="12.75">
      <c r="A207" s="9">
        <v>166</v>
      </c>
      <c r="B207" s="9" t="s">
        <v>191</v>
      </c>
      <c r="C207" s="9">
        <v>3000</v>
      </c>
      <c r="D207" s="9"/>
      <c r="E207" s="9">
        <v>3000</v>
      </c>
      <c r="F207" s="9"/>
      <c r="G207" s="9"/>
      <c r="H207" s="9"/>
      <c r="I207" s="9"/>
      <c r="J207" s="9">
        <f>D207+E207+F207+G207+H207+I207</f>
        <v>3000</v>
      </c>
    </row>
    <row r="208" spans="1:10" ht="12.75">
      <c r="A208" s="9">
        <v>167</v>
      </c>
      <c r="B208" s="9" t="s">
        <v>195</v>
      </c>
      <c r="C208" s="9">
        <v>2000</v>
      </c>
      <c r="D208" s="9"/>
      <c r="E208" s="9">
        <v>2000</v>
      </c>
      <c r="F208" s="9"/>
      <c r="G208" s="9"/>
      <c r="H208" s="9"/>
      <c r="I208" s="9"/>
      <c r="J208" s="9">
        <f>D208+E208+F208+G208+H208+I208</f>
        <v>2000</v>
      </c>
    </row>
    <row r="209" spans="1:10" ht="12.75">
      <c r="A209" s="9">
        <v>168</v>
      </c>
      <c r="B209" s="9" t="s">
        <v>196</v>
      </c>
      <c r="C209" s="9">
        <v>2000</v>
      </c>
      <c r="D209" s="9"/>
      <c r="E209" s="9">
        <v>2000</v>
      </c>
      <c r="F209" s="9"/>
      <c r="G209" s="9"/>
      <c r="H209" s="9"/>
      <c r="I209" s="9"/>
      <c r="J209" s="9">
        <f aca="true" t="shared" si="5" ref="J209:J225">D209+E209+F209+G209+H209+I209</f>
        <v>2000</v>
      </c>
    </row>
    <row r="210" spans="1:10" ht="12.75">
      <c r="A210" s="9">
        <v>169</v>
      </c>
      <c r="B210" s="9" t="s">
        <v>197</v>
      </c>
      <c r="C210" s="9">
        <v>2000</v>
      </c>
      <c r="D210" s="9"/>
      <c r="E210" s="9">
        <v>2000</v>
      </c>
      <c r="F210" s="9"/>
      <c r="G210" s="9"/>
      <c r="H210" s="9"/>
      <c r="I210" s="9"/>
      <c r="J210" s="9">
        <f t="shared" si="5"/>
        <v>2000</v>
      </c>
    </row>
    <row r="211" spans="1:10" ht="12.75">
      <c r="A211" s="9">
        <v>170</v>
      </c>
      <c r="B211" s="9" t="s">
        <v>198</v>
      </c>
      <c r="C211" s="9">
        <v>3500</v>
      </c>
      <c r="D211" s="9">
        <v>500</v>
      </c>
      <c r="E211" s="9">
        <v>3000</v>
      </c>
      <c r="F211" s="9"/>
      <c r="G211" s="9"/>
      <c r="H211" s="9"/>
      <c r="I211" s="9"/>
      <c r="J211" s="9">
        <f t="shared" si="5"/>
        <v>3500</v>
      </c>
    </row>
    <row r="212" spans="1:10" ht="12.75">
      <c r="A212" s="9">
        <v>171</v>
      </c>
      <c r="B212" s="9" t="s">
        <v>199</v>
      </c>
      <c r="C212" s="9">
        <v>2500</v>
      </c>
      <c r="D212" s="9">
        <v>777</v>
      </c>
      <c r="E212" s="9">
        <v>1723</v>
      </c>
      <c r="F212" s="9"/>
      <c r="G212" s="9"/>
      <c r="H212" s="9"/>
      <c r="I212" s="9"/>
      <c r="J212" s="9">
        <f t="shared" si="5"/>
        <v>2500</v>
      </c>
    </row>
    <row r="213" spans="1:10" ht="12.75">
      <c r="A213" s="9">
        <v>172</v>
      </c>
      <c r="B213" s="9" t="s">
        <v>201</v>
      </c>
      <c r="C213" s="9">
        <v>5000</v>
      </c>
      <c r="D213" s="9">
        <v>5000</v>
      </c>
      <c r="E213" s="9"/>
      <c r="F213" s="9"/>
      <c r="G213" s="9"/>
      <c r="H213" s="9"/>
      <c r="I213" s="9"/>
      <c r="J213" s="9">
        <f t="shared" si="5"/>
        <v>5000</v>
      </c>
    </row>
    <row r="214" spans="1:10" ht="12.75">
      <c r="A214" s="9">
        <v>173</v>
      </c>
      <c r="B214" s="9" t="s">
        <v>202</v>
      </c>
      <c r="C214" s="9">
        <v>5001</v>
      </c>
      <c r="D214" s="9">
        <v>3001</v>
      </c>
      <c r="E214" s="9">
        <v>2000</v>
      </c>
      <c r="F214" s="9"/>
      <c r="G214" s="9"/>
      <c r="H214" s="9"/>
      <c r="I214" s="9"/>
      <c r="J214" s="9">
        <f t="shared" si="5"/>
        <v>5001</v>
      </c>
    </row>
    <row r="215" spans="1:10" ht="12.75">
      <c r="A215" s="9">
        <v>174</v>
      </c>
      <c r="B215" s="9" t="s">
        <v>203</v>
      </c>
      <c r="C215" s="9">
        <v>4253</v>
      </c>
      <c r="D215" s="9"/>
      <c r="E215" s="9">
        <v>4253</v>
      </c>
      <c r="F215" s="9"/>
      <c r="G215" s="9"/>
      <c r="H215" s="9"/>
      <c r="I215" s="9"/>
      <c r="J215" s="9">
        <f t="shared" si="5"/>
        <v>4253</v>
      </c>
    </row>
    <row r="216" spans="1:10" ht="12.75">
      <c r="A216" s="9">
        <v>175</v>
      </c>
      <c r="B216" s="9" t="s">
        <v>204</v>
      </c>
      <c r="C216" s="9">
        <v>4240</v>
      </c>
      <c r="D216" s="9"/>
      <c r="E216" s="9">
        <v>4240</v>
      </c>
      <c r="F216" s="9"/>
      <c r="G216" s="9"/>
      <c r="H216" s="9"/>
      <c r="I216" s="9"/>
      <c r="J216" s="9">
        <f t="shared" si="5"/>
        <v>4240</v>
      </c>
    </row>
    <row r="217" spans="1:10" ht="12.75">
      <c r="A217" s="9">
        <v>176</v>
      </c>
      <c r="B217" s="9" t="s">
        <v>202</v>
      </c>
      <c r="C217" s="9">
        <v>1027</v>
      </c>
      <c r="D217" s="9"/>
      <c r="E217" s="9"/>
      <c r="F217" s="9">
        <v>377</v>
      </c>
      <c r="G217" s="9">
        <v>300</v>
      </c>
      <c r="H217" s="9">
        <v>350</v>
      </c>
      <c r="I217" s="9"/>
      <c r="J217" s="9">
        <f t="shared" si="5"/>
        <v>1027</v>
      </c>
    </row>
    <row r="218" spans="1:10" ht="12.75">
      <c r="A218" s="9">
        <v>177</v>
      </c>
      <c r="B218" s="9" t="s">
        <v>205</v>
      </c>
      <c r="C218" s="9">
        <v>7467</v>
      </c>
      <c r="D218" s="9">
        <v>259</v>
      </c>
      <c r="E218" s="9">
        <v>7208</v>
      </c>
      <c r="F218" s="9"/>
      <c r="G218" s="9"/>
      <c r="H218" s="9"/>
      <c r="I218" s="9"/>
      <c r="J218" s="9">
        <f t="shared" si="5"/>
        <v>7467</v>
      </c>
    </row>
    <row r="219" spans="1:10" ht="12.75">
      <c r="A219" s="9">
        <v>178</v>
      </c>
      <c r="B219" s="9" t="s">
        <v>206</v>
      </c>
      <c r="C219" s="9">
        <v>8000</v>
      </c>
      <c r="D219" s="9">
        <v>2500</v>
      </c>
      <c r="E219" s="9">
        <v>5500</v>
      </c>
      <c r="F219" s="9"/>
      <c r="G219" s="9"/>
      <c r="H219" s="9"/>
      <c r="I219" s="9"/>
      <c r="J219" s="9">
        <f t="shared" si="5"/>
        <v>8000</v>
      </c>
    </row>
    <row r="220" spans="1:10" ht="12.75">
      <c r="A220" s="9">
        <v>179</v>
      </c>
      <c r="B220" s="9" t="s">
        <v>200</v>
      </c>
      <c r="C220" s="9">
        <v>10000</v>
      </c>
      <c r="D220" s="9">
        <v>10000</v>
      </c>
      <c r="E220" s="9"/>
      <c r="F220" s="9"/>
      <c r="G220" s="9"/>
      <c r="H220" s="9"/>
      <c r="I220" s="9"/>
      <c r="J220" s="9">
        <f>D220+E220+F220+G220+H220+I220</f>
        <v>10000</v>
      </c>
    </row>
    <row r="221" spans="1:10" ht="12.75">
      <c r="A221" s="9">
        <v>180</v>
      </c>
      <c r="B221" s="9" t="s">
        <v>207</v>
      </c>
      <c r="C221" s="9">
        <v>4800</v>
      </c>
      <c r="D221" s="9"/>
      <c r="E221" s="9">
        <v>4800</v>
      </c>
      <c r="F221" s="9"/>
      <c r="G221" s="9"/>
      <c r="H221" s="9"/>
      <c r="I221" s="9"/>
      <c r="J221" s="9">
        <f>D221+E221+F221+G221+H221+I221</f>
        <v>4800</v>
      </c>
    </row>
    <row r="222" spans="1:10" ht="12.75">
      <c r="A222" s="9">
        <v>181</v>
      </c>
      <c r="B222" s="9" t="s">
        <v>208</v>
      </c>
      <c r="C222" s="9">
        <v>4800</v>
      </c>
      <c r="D222" s="9"/>
      <c r="E222" s="9">
        <v>4800</v>
      </c>
      <c r="F222" s="9"/>
      <c r="G222" s="9"/>
      <c r="H222" s="9"/>
      <c r="I222" s="9"/>
      <c r="J222" s="9">
        <f>D222+E222+F222+G222+H222+I222</f>
        <v>4800</v>
      </c>
    </row>
    <row r="223" spans="1:10" ht="12.75">
      <c r="A223" s="9">
        <v>182</v>
      </c>
      <c r="B223" s="9" t="s">
        <v>209</v>
      </c>
      <c r="C223" s="9">
        <v>5400</v>
      </c>
      <c r="D223" s="9">
        <v>600</v>
      </c>
      <c r="E223" s="9">
        <v>4800</v>
      </c>
      <c r="F223" s="9"/>
      <c r="G223" s="9"/>
      <c r="H223" s="9"/>
      <c r="I223" s="9"/>
      <c r="J223" s="9">
        <f t="shared" si="5"/>
        <v>5400</v>
      </c>
    </row>
    <row r="224" spans="1:10" ht="12.75">
      <c r="A224" s="9">
        <v>183</v>
      </c>
      <c r="B224" s="9" t="s">
        <v>210</v>
      </c>
      <c r="C224" s="9">
        <v>4314</v>
      </c>
      <c r="D224" s="9"/>
      <c r="E224" s="9">
        <v>4314</v>
      </c>
      <c r="F224" s="9"/>
      <c r="G224" s="9"/>
      <c r="H224" s="9"/>
      <c r="I224" s="9"/>
      <c r="J224" s="9">
        <f t="shared" si="5"/>
        <v>4314</v>
      </c>
    </row>
    <row r="225" spans="1:10" ht="12.75">
      <c r="A225" s="9">
        <v>184</v>
      </c>
      <c r="B225" s="9" t="s">
        <v>211</v>
      </c>
      <c r="C225" s="9">
        <v>4485</v>
      </c>
      <c r="D225" s="9"/>
      <c r="E225" s="9">
        <v>4485</v>
      </c>
      <c r="F225" s="9"/>
      <c r="G225" s="9"/>
      <c r="H225" s="9"/>
      <c r="I225" s="9"/>
      <c r="J225" s="9">
        <f t="shared" si="5"/>
        <v>4485</v>
      </c>
    </row>
    <row r="226" spans="1:10" ht="12.75">
      <c r="A226" s="9"/>
      <c r="B226" s="9"/>
      <c r="C226" s="25">
        <f aca="true" t="shared" si="6" ref="C226:H226">SUM(C206:C225)</f>
        <v>85787</v>
      </c>
      <c r="D226" s="27">
        <f t="shared" si="6"/>
        <v>22637</v>
      </c>
      <c r="E226" s="27">
        <f t="shared" si="6"/>
        <v>62123</v>
      </c>
      <c r="F226" s="27">
        <f t="shared" si="6"/>
        <v>377</v>
      </c>
      <c r="G226" s="27">
        <f t="shared" si="6"/>
        <v>300</v>
      </c>
      <c r="H226" s="27">
        <f t="shared" si="6"/>
        <v>350</v>
      </c>
      <c r="I226" s="27"/>
      <c r="J226" s="27">
        <f>SUM(J206:J225)</f>
        <v>85787</v>
      </c>
    </row>
    <row r="227" spans="1:10" ht="12.75">
      <c r="A227" s="9"/>
      <c r="B227" s="16">
        <v>40961</v>
      </c>
      <c r="C227" s="9"/>
      <c r="D227" s="9"/>
      <c r="E227" s="9"/>
      <c r="F227" s="9"/>
      <c r="G227" s="9"/>
      <c r="H227" s="9"/>
      <c r="I227" s="9"/>
      <c r="J227" s="9"/>
    </row>
    <row r="228" spans="1:10" ht="12.75">
      <c r="A228" s="9">
        <v>185</v>
      </c>
      <c r="B228" s="9" t="s">
        <v>212</v>
      </c>
      <c r="C228" s="9">
        <v>8360</v>
      </c>
      <c r="D228" s="9"/>
      <c r="E228" s="9">
        <v>8360</v>
      </c>
      <c r="F228" s="9"/>
      <c r="G228" s="9"/>
      <c r="H228" s="9"/>
      <c r="I228" s="9"/>
      <c r="J228" s="9">
        <f aca="true" t="shared" si="7" ref="J228:J238">D228+E228+F228+G228+H228+I228</f>
        <v>8360</v>
      </c>
    </row>
    <row r="229" spans="1:10" ht="12.75">
      <c r="A229" s="9">
        <v>186</v>
      </c>
      <c r="B229" s="9" t="s">
        <v>213</v>
      </c>
      <c r="C229" s="9">
        <v>6528</v>
      </c>
      <c r="D229" s="9"/>
      <c r="E229" s="9">
        <v>6528</v>
      </c>
      <c r="F229" s="9"/>
      <c r="G229" s="9"/>
      <c r="H229" s="9"/>
      <c r="I229" s="9"/>
      <c r="J229" s="9">
        <f t="shared" si="7"/>
        <v>6528</v>
      </c>
    </row>
    <row r="230" spans="1:10" ht="12.75">
      <c r="A230" s="9">
        <v>187</v>
      </c>
      <c r="B230" s="9" t="s">
        <v>214</v>
      </c>
      <c r="C230" s="9">
        <v>6856</v>
      </c>
      <c r="D230" s="9"/>
      <c r="E230" s="9">
        <v>6856</v>
      </c>
      <c r="F230" s="9"/>
      <c r="G230" s="9"/>
      <c r="H230" s="9"/>
      <c r="I230" s="9"/>
      <c r="J230" s="9">
        <f t="shared" si="7"/>
        <v>6856</v>
      </c>
    </row>
    <row r="231" spans="1:10" ht="12.75">
      <c r="A231" s="9">
        <v>188</v>
      </c>
      <c r="B231" s="9" t="s">
        <v>215</v>
      </c>
      <c r="C231" s="9">
        <v>5394.5</v>
      </c>
      <c r="D231" s="9">
        <v>906.5</v>
      </c>
      <c r="E231" s="9">
        <v>4488</v>
      </c>
      <c r="F231" s="9"/>
      <c r="G231" s="9"/>
      <c r="H231" s="9"/>
      <c r="I231" s="9"/>
      <c r="J231" s="9">
        <f t="shared" si="7"/>
        <v>5394.5</v>
      </c>
    </row>
    <row r="232" spans="1:10" ht="12.75">
      <c r="A232" s="9">
        <v>189</v>
      </c>
      <c r="B232" s="9" t="s">
        <v>216</v>
      </c>
      <c r="C232" s="9">
        <v>10005.55</v>
      </c>
      <c r="D232" s="9">
        <v>2965.55</v>
      </c>
      <c r="E232" s="9">
        <v>7040</v>
      </c>
      <c r="F232" s="9"/>
      <c r="G232" s="9"/>
      <c r="H232" s="9"/>
      <c r="I232" s="9"/>
      <c r="J232" s="9">
        <f t="shared" si="7"/>
        <v>10005.55</v>
      </c>
    </row>
    <row r="233" spans="1:10" ht="12.75">
      <c r="A233" s="9">
        <v>190</v>
      </c>
      <c r="B233" s="9" t="s">
        <v>217</v>
      </c>
      <c r="C233" s="9">
        <v>6400</v>
      </c>
      <c r="D233" s="9">
        <v>6400</v>
      </c>
      <c r="E233" s="9"/>
      <c r="F233" s="9"/>
      <c r="G233" s="9"/>
      <c r="H233" s="9"/>
      <c r="I233" s="9"/>
      <c r="J233" s="9">
        <f t="shared" si="7"/>
        <v>6400</v>
      </c>
    </row>
    <row r="234" spans="1:10" ht="12.75">
      <c r="A234" s="9">
        <v>191</v>
      </c>
      <c r="B234" s="9" t="s">
        <v>218</v>
      </c>
      <c r="C234" s="9">
        <v>1000</v>
      </c>
      <c r="D234" s="9"/>
      <c r="E234" s="9">
        <v>1000</v>
      </c>
      <c r="F234" s="9"/>
      <c r="G234" s="9"/>
      <c r="H234" s="9"/>
      <c r="I234" s="9"/>
      <c r="J234" s="9">
        <f t="shared" si="7"/>
        <v>1000</v>
      </c>
    </row>
    <row r="235" spans="1:10" ht="12.75">
      <c r="A235" s="9">
        <v>192</v>
      </c>
      <c r="B235" s="9" t="s">
        <v>219</v>
      </c>
      <c r="C235" s="9">
        <v>2486</v>
      </c>
      <c r="D235" s="9">
        <v>1036</v>
      </c>
      <c r="E235" s="9">
        <v>800</v>
      </c>
      <c r="F235" s="9"/>
      <c r="G235" s="9">
        <v>300</v>
      </c>
      <c r="H235" s="9">
        <v>350</v>
      </c>
      <c r="I235" s="9"/>
      <c r="J235" s="9">
        <f t="shared" si="7"/>
        <v>2486</v>
      </c>
    </row>
    <row r="236" spans="1:10" ht="12.75">
      <c r="A236" s="9">
        <v>193</v>
      </c>
      <c r="B236" s="9" t="s">
        <v>220</v>
      </c>
      <c r="C236" s="9">
        <v>12000</v>
      </c>
      <c r="D236" s="9">
        <v>4000</v>
      </c>
      <c r="E236" s="9">
        <v>8000</v>
      </c>
      <c r="F236" s="9"/>
      <c r="G236" s="9"/>
      <c r="H236" s="9"/>
      <c r="I236" s="9"/>
      <c r="J236" s="9">
        <f t="shared" si="7"/>
        <v>12000</v>
      </c>
    </row>
    <row r="237" spans="1:10" ht="12.75">
      <c r="A237" s="9">
        <v>194</v>
      </c>
      <c r="B237" s="9" t="s">
        <v>221</v>
      </c>
      <c r="C237" s="9">
        <v>5000</v>
      </c>
      <c r="D237" s="9"/>
      <c r="E237" s="9">
        <v>5000</v>
      </c>
      <c r="F237" s="9"/>
      <c r="G237" s="9"/>
      <c r="H237" s="9"/>
      <c r="I237" s="9"/>
      <c r="J237" s="9">
        <f t="shared" si="7"/>
        <v>5000</v>
      </c>
    </row>
    <row r="238" spans="1:10" ht="12.75">
      <c r="A238" s="9">
        <v>195</v>
      </c>
      <c r="B238" s="9" t="s">
        <v>222</v>
      </c>
      <c r="C238" s="9">
        <v>5000</v>
      </c>
      <c r="D238" s="9"/>
      <c r="E238" s="9">
        <v>5000</v>
      </c>
      <c r="F238" s="9"/>
      <c r="G238" s="9"/>
      <c r="H238" s="9"/>
      <c r="I238" s="9"/>
      <c r="J238" s="9">
        <f t="shared" si="7"/>
        <v>5000</v>
      </c>
    </row>
    <row r="239" spans="1:10" ht="12.75">
      <c r="A239" s="9"/>
      <c r="B239" s="9"/>
      <c r="C239" s="25">
        <f>SUM(C228:C238)</f>
        <v>69030.05</v>
      </c>
      <c r="D239" s="27">
        <f>SUM(D228:D238)</f>
        <v>15308.05</v>
      </c>
      <c r="E239" s="27">
        <f>SUM(E228:E238)</f>
        <v>53072</v>
      </c>
      <c r="F239" s="27"/>
      <c r="G239" s="27">
        <f>SUM(G228:G238)</f>
        <v>300</v>
      </c>
      <c r="H239" s="27">
        <f>SUM(H228:H238)</f>
        <v>350</v>
      </c>
      <c r="I239" s="27"/>
      <c r="J239" s="27">
        <f>SUM(J228:J238)</f>
        <v>69030.05</v>
      </c>
    </row>
    <row r="240" spans="1:10" ht="12.75">
      <c r="A240" s="9"/>
      <c r="B240" s="16">
        <v>40968</v>
      </c>
      <c r="C240" s="9"/>
      <c r="D240" s="9"/>
      <c r="E240" s="9"/>
      <c r="F240" s="9"/>
      <c r="G240" s="9"/>
      <c r="H240" s="9"/>
      <c r="I240" s="9"/>
      <c r="J240" s="9"/>
    </row>
    <row r="241" spans="1:10" ht="12.75">
      <c r="A241" s="9">
        <v>196</v>
      </c>
      <c r="B241" s="9" t="s">
        <v>223</v>
      </c>
      <c r="C241" s="9">
        <v>1500</v>
      </c>
      <c r="D241" s="9">
        <v>1500</v>
      </c>
      <c r="E241" s="9"/>
      <c r="F241" s="9"/>
      <c r="G241" s="9"/>
      <c r="H241" s="9"/>
      <c r="I241" s="9"/>
      <c r="J241" s="9">
        <f>D241+E241+F241+G241+H241+I241</f>
        <v>1500</v>
      </c>
    </row>
    <row r="242" spans="1:10" ht="12.75">
      <c r="A242" s="9"/>
      <c r="B242" s="9"/>
      <c r="C242" s="25">
        <f>SUM(C241)</f>
        <v>1500</v>
      </c>
      <c r="D242" s="27">
        <f>SUM(D241)</f>
        <v>1500</v>
      </c>
      <c r="E242" s="27"/>
      <c r="F242" s="27"/>
      <c r="G242" s="27"/>
      <c r="H242" s="27"/>
      <c r="I242" s="27"/>
      <c r="J242" s="27">
        <f>SUM(J241)</f>
        <v>1500</v>
      </c>
    </row>
    <row r="243" spans="1:10" ht="12.75">
      <c r="A243" s="9"/>
      <c r="B243" s="16">
        <v>40975</v>
      </c>
      <c r="C243" s="9"/>
      <c r="D243" s="9"/>
      <c r="E243" s="9"/>
      <c r="F243" s="9"/>
      <c r="G243" s="9"/>
      <c r="H243" s="9"/>
      <c r="I243" s="9"/>
      <c r="J243" s="9"/>
    </row>
    <row r="244" spans="1:10" ht="12.75">
      <c r="A244" s="9">
        <v>196</v>
      </c>
      <c r="B244" s="9" t="s">
        <v>224</v>
      </c>
      <c r="C244" s="9">
        <v>10641</v>
      </c>
      <c r="D244" s="9">
        <v>5180</v>
      </c>
      <c r="E244" s="9">
        <v>5416</v>
      </c>
      <c r="F244" s="9"/>
      <c r="G244" s="9"/>
      <c r="H244" s="9">
        <v>45</v>
      </c>
      <c r="I244" s="9"/>
      <c r="J244" s="9">
        <f>D244+E244+F244+G244+H244+I244</f>
        <v>10641</v>
      </c>
    </row>
    <row r="245" spans="1:10" ht="12.75">
      <c r="A245" s="9">
        <v>197</v>
      </c>
      <c r="B245" s="9" t="s">
        <v>225</v>
      </c>
      <c r="C245" s="9">
        <v>6420</v>
      </c>
      <c r="D245" s="9">
        <v>6420</v>
      </c>
      <c r="E245" s="9"/>
      <c r="F245" s="9"/>
      <c r="G245" s="9"/>
      <c r="H245" s="9"/>
      <c r="I245" s="9"/>
      <c r="J245" s="9">
        <f>D245+E245+F245+G245+H245+I245</f>
        <v>6420</v>
      </c>
    </row>
    <row r="246" spans="1:10" ht="12.75">
      <c r="A246" s="9">
        <v>198</v>
      </c>
      <c r="B246" s="9" t="s">
        <v>226</v>
      </c>
      <c r="C246" s="9">
        <v>5180</v>
      </c>
      <c r="D246" s="9">
        <v>5180</v>
      </c>
      <c r="E246" s="9"/>
      <c r="F246" s="9"/>
      <c r="G246" s="9"/>
      <c r="H246" s="9"/>
      <c r="I246" s="9"/>
      <c r="J246" s="9">
        <f>D246+E246+F246+G246+H246+I246</f>
        <v>5180</v>
      </c>
    </row>
    <row r="247" spans="1:10" ht="12.75">
      <c r="A247" s="9">
        <v>199</v>
      </c>
      <c r="B247" s="9" t="s">
        <v>242</v>
      </c>
      <c r="C247" s="9">
        <v>9190</v>
      </c>
      <c r="D247" s="9">
        <v>2590</v>
      </c>
      <c r="E247" s="9">
        <v>5600</v>
      </c>
      <c r="F247" s="9">
        <v>350</v>
      </c>
      <c r="G247" s="9">
        <v>300</v>
      </c>
      <c r="H247" s="9">
        <v>350</v>
      </c>
      <c r="I247" s="9"/>
      <c r="J247" s="9">
        <f>D247+E247+F247+G247+H247+I247</f>
        <v>9190</v>
      </c>
    </row>
    <row r="248" spans="1:10" ht="12.75">
      <c r="A248" s="9"/>
      <c r="B248" s="9"/>
      <c r="C248" s="25">
        <f aca="true" t="shared" si="8" ref="C248:H248">SUM(C244:C247)</f>
        <v>31431</v>
      </c>
      <c r="D248" s="27">
        <f t="shared" si="8"/>
        <v>19370</v>
      </c>
      <c r="E248" s="27">
        <f t="shared" si="8"/>
        <v>11016</v>
      </c>
      <c r="F248" s="27">
        <f t="shared" si="8"/>
        <v>350</v>
      </c>
      <c r="G248" s="27">
        <f t="shared" si="8"/>
        <v>300</v>
      </c>
      <c r="H248" s="27">
        <f t="shared" si="8"/>
        <v>395</v>
      </c>
      <c r="I248" s="27"/>
      <c r="J248" s="27">
        <f>SUM(J244:J247)</f>
        <v>31431</v>
      </c>
    </row>
    <row r="249" spans="1:10" ht="12.75">
      <c r="A249" s="9"/>
      <c r="B249" s="16">
        <v>40982</v>
      </c>
      <c r="C249" s="9"/>
      <c r="D249" s="9"/>
      <c r="E249" s="9"/>
      <c r="F249" s="9"/>
      <c r="G249" s="9"/>
      <c r="H249" s="9"/>
      <c r="I249" s="9"/>
      <c r="J249" s="9"/>
    </row>
    <row r="250" spans="1:10" ht="12.75">
      <c r="A250" s="9">
        <v>200</v>
      </c>
      <c r="B250" s="9" t="s">
        <v>227</v>
      </c>
      <c r="C250" s="9">
        <v>7067</v>
      </c>
      <c r="D250" s="9">
        <v>448</v>
      </c>
      <c r="E250" s="9">
        <v>5752</v>
      </c>
      <c r="F250" s="9">
        <v>217</v>
      </c>
      <c r="G250" s="9">
        <v>300</v>
      </c>
      <c r="H250" s="9">
        <v>350</v>
      </c>
      <c r="I250" s="9"/>
      <c r="J250" s="9">
        <f>D250+E250+F250+G250+H250+I250</f>
        <v>7067</v>
      </c>
    </row>
    <row r="251" spans="1:10" ht="12.75">
      <c r="A251" s="9">
        <v>201</v>
      </c>
      <c r="B251" s="9" t="s">
        <v>228</v>
      </c>
      <c r="C251" s="9">
        <v>15054</v>
      </c>
      <c r="D251" s="9">
        <v>10000</v>
      </c>
      <c r="E251" s="9">
        <v>4223</v>
      </c>
      <c r="F251" s="9">
        <v>181</v>
      </c>
      <c r="G251" s="9">
        <v>300</v>
      </c>
      <c r="H251" s="9">
        <v>350</v>
      </c>
      <c r="I251" s="9"/>
      <c r="J251" s="9">
        <f>D251+E251+F251+G251+H251+I251</f>
        <v>15054</v>
      </c>
    </row>
    <row r="252" spans="1:10" ht="12.75">
      <c r="A252" s="9">
        <v>202</v>
      </c>
      <c r="B252" s="9" t="s">
        <v>229</v>
      </c>
      <c r="C252" s="9">
        <v>5830</v>
      </c>
      <c r="D252" s="9">
        <v>200</v>
      </c>
      <c r="E252" s="9">
        <v>4800</v>
      </c>
      <c r="F252" s="9">
        <v>180</v>
      </c>
      <c r="G252" s="9">
        <v>300</v>
      </c>
      <c r="H252" s="9">
        <v>350</v>
      </c>
      <c r="I252" s="9"/>
      <c r="J252" s="9">
        <f>D252+E252+F252+G252+H252+I252</f>
        <v>5830</v>
      </c>
    </row>
    <row r="253" spans="1:10" ht="12.75">
      <c r="A253" s="9"/>
      <c r="B253" s="9"/>
      <c r="C253" s="25">
        <f aca="true" t="shared" si="9" ref="C253:H253">SUM(C250:C252)</f>
        <v>27951</v>
      </c>
      <c r="D253" s="27">
        <f t="shared" si="9"/>
        <v>10648</v>
      </c>
      <c r="E253" s="27">
        <f t="shared" si="9"/>
        <v>14775</v>
      </c>
      <c r="F253" s="27">
        <f t="shared" si="9"/>
        <v>578</v>
      </c>
      <c r="G253" s="27">
        <f t="shared" si="9"/>
        <v>900</v>
      </c>
      <c r="H253" s="27">
        <f t="shared" si="9"/>
        <v>1050</v>
      </c>
      <c r="I253" s="27"/>
      <c r="J253" s="27">
        <f>SUM(J250:J252)</f>
        <v>27951</v>
      </c>
    </row>
    <row r="254" spans="1:10" ht="12.75">
      <c r="A254" s="9"/>
      <c r="B254" s="16">
        <v>40989</v>
      </c>
      <c r="C254" s="9"/>
      <c r="D254" s="9"/>
      <c r="E254" s="9"/>
      <c r="F254" s="9"/>
      <c r="G254" s="9"/>
      <c r="H254" s="9"/>
      <c r="I254" s="9"/>
      <c r="J254" s="9"/>
    </row>
    <row r="255" spans="1:10" ht="12.75">
      <c r="A255" s="9">
        <v>203</v>
      </c>
      <c r="B255" s="9" t="s">
        <v>230</v>
      </c>
      <c r="C255" s="9">
        <v>5000</v>
      </c>
      <c r="D255" s="9">
        <v>1000</v>
      </c>
      <c r="E255" s="9">
        <v>4000</v>
      </c>
      <c r="F255" s="9"/>
      <c r="G255" s="9"/>
      <c r="H255" s="9"/>
      <c r="I255" s="9"/>
      <c r="J255" s="9">
        <f>D255+E255+F255+G255+H255+I255</f>
        <v>5000</v>
      </c>
    </row>
    <row r="256" spans="1:10" ht="12.75">
      <c r="A256" s="9">
        <v>204</v>
      </c>
      <c r="B256" s="9" t="s">
        <v>231</v>
      </c>
      <c r="C256" s="9">
        <v>3000</v>
      </c>
      <c r="D256" s="9"/>
      <c r="E256" s="9">
        <v>3000</v>
      </c>
      <c r="F256" s="9"/>
      <c r="G256" s="9"/>
      <c r="H256" s="9"/>
      <c r="I256" s="9"/>
      <c r="J256" s="9">
        <f>D256+E256+F256+G256+H256+I256</f>
        <v>3000</v>
      </c>
    </row>
    <row r="257" spans="1:10" ht="12.75">
      <c r="A257" s="9"/>
      <c r="B257" s="9"/>
      <c r="C257" s="25">
        <f>SUM(C255:C256)</f>
        <v>8000</v>
      </c>
      <c r="D257" s="27">
        <f>SUM(D255:D256)</f>
        <v>1000</v>
      </c>
      <c r="E257" s="27">
        <f>SUM(E255:E256)</f>
        <v>7000</v>
      </c>
      <c r="F257" s="27"/>
      <c r="G257" s="27"/>
      <c r="H257" s="27"/>
      <c r="I257" s="27"/>
      <c r="J257" s="27">
        <f>SUM(J255:J256)</f>
        <v>8000</v>
      </c>
    </row>
    <row r="258" spans="1:10" ht="12.75">
      <c r="A258" s="9"/>
      <c r="B258" s="16">
        <v>41003</v>
      </c>
      <c r="C258" s="9"/>
      <c r="D258" s="9"/>
      <c r="E258" s="9"/>
      <c r="F258" s="9"/>
      <c r="G258" s="9"/>
      <c r="H258" s="9"/>
      <c r="I258" s="9"/>
      <c r="J258" s="9"/>
    </row>
    <row r="259" spans="1:10" ht="12.75">
      <c r="A259" s="9">
        <v>205</v>
      </c>
      <c r="B259" s="9" t="s">
        <v>232</v>
      </c>
      <c r="C259" s="9">
        <v>3000</v>
      </c>
      <c r="D259" s="9"/>
      <c r="E259" s="9">
        <v>3000</v>
      </c>
      <c r="F259" s="9"/>
      <c r="G259" s="9"/>
      <c r="H259" s="9"/>
      <c r="I259" s="9"/>
      <c r="J259" s="9">
        <f>D259+E259+F259+G259+H259+I259</f>
        <v>3000</v>
      </c>
    </row>
    <row r="260" spans="1:10" ht="12.75">
      <c r="A260" s="9"/>
      <c r="B260" s="9"/>
      <c r="C260" s="25">
        <f>SUM(C259)</f>
        <v>3000</v>
      </c>
      <c r="D260" s="27"/>
      <c r="E260" s="27">
        <f>SUM(E259)</f>
        <v>3000</v>
      </c>
      <c r="F260" s="27"/>
      <c r="G260" s="27"/>
      <c r="H260" s="27"/>
      <c r="I260" s="27"/>
      <c r="J260" s="27">
        <f>SUM(J259)</f>
        <v>3000</v>
      </c>
    </row>
    <row r="261" spans="1:10" ht="12.75">
      <c r="A261" s="9"/>
      <c r="B261" s="16">
        <v>41010</v>
      </c>
      <c r="C261" s="9"/>
      <c r="D261" s="9"/>
      <c r="E261" s="9"/>
      <c r="F261" s="9"/>
      <c r="G261" s="9"/>
      <c r="H261" s="9"/>
      <c r="I261" s="9"/>
      <c r="J261" s="9"/>
    </row>
    <row r="262" spans="1:10" ht="12.75">
      <c r="A262" s="9">
        <v>206</v>
      </c>
      <c r="B262" s="9" t="s">
        <v>233</v>
      </c>
      <c r="C262" s="9">
        <v>5561</v>
      </c>
      <c r="D262" s="9">
        <v>5561</v>
      </c>
      <c r="E262" s="9"/>
      <c r="F262" s="9"/>
      <c r="G262" s="9"/>
      <c r="H262" s="9"/>
      <c r="I262" s="9"/>
      <c r="J262" s="9">
        <f>D262+E262+F262+G262+H262+I262</f>
        <v>5561</v>
      </c>
    </row>
    <row r="263" spans="1:10" ht="12.75">
      <c r="A263" s="9">
        <v>207</v>
      </c>
      <c r="B263" s="9" t="s">
        <v>217</v>
      </c>
      <c r="C263" s="9">
        <v>6480.2</v>
      </c>
      <c r="D263" s="9">
        <v>6480.2</v>
      </c>
      <c r="E263" s="9"/>
      <c r="F263" s="9"/>
      <c r="G263" s="9"/>
      <c r="H263" s="9"/>
      <c r="I263" s="9"/>
      <c r="J263" s="9">
        <f>D263+E263+F263+G263+H263+I263</f>
        <v>6480.2</v>
      </c>
    </row>
    <row r="264" spans="1:10" ht="12.75">
      <c r="A264" s="9"/>
      <c r="B264" s="9"/>
      <c r="C264" s="25">
        <f>SUM(C262:C263)</f>
        <v>12041.2</v>
      </c>
      <c r="D264" s="25">
        <f>SUM(D262:D263)</f>
        <v>12041.2</v>
      </c>
      <c r="E264" s="27"/>
      <c r="F264" s="27"/>
      <c r="G264" s="27"/>
      <c r="H264" s="27"/>
      <c r="I264" s="27"/>
      <c r="J264" s="27">
        <f>SUM(J262:J263)</f>
        <v>12041.2</v>
      </c>
    </row>
    <row r="265" spans="1:10" ht="12.75">
      <c r="A265" s="9"/>
      <c r="B265" s="16">
        <v>41017</v>
      </c>
      <c r="C265" s="9"/>
      <c r="D265" s="9"/>
      <c r="E265" s="9"/>
      <c r="F265" s="9"/>
      <c r="G265" s="9"/>
      <c r="H265" s="9"/>
      <c r="I265" s="9"/>
      <c r="J265" s="9"/>
    </row>
    <row r="266" spans="1:10" ht="12.75">
      <c r="A266" s="9">
        <v>209</v>
      </c>
      <c r="B266" s="9" t="s">
        <v>234</v>
      </c>
      <c r="C266" s="9">
        <v>8177</v>
      </c>
      <c r="D266" s="9">
        <v>777</v>
      </c>
      <c r="E266" s="9">
        <v>5880</v>
      </c>
      <c r="F266" s="9">
        <v>220</v>
      </c>
      <c r="G266" s="9">
        <v>600</v>
      </c>
      <c r="H266" s="9">
        <v>700</v>
      </c>
      <c r="I266" s="9"/>
      <c r="J266" s="9">
        <f>D266+E266+F266+G266+H266+I266</f>
        <v>8177</v>
      </c>
    </row>
    <row r="267" spans="1:10" ht="12.75">
      <c r="A267" s="9">
        <v>210</v>
      </c>
      <c r="B267" s="9" t="s">
        <v>235</v>
      </c>
      <c r="C267" s="9">
        <v>8292</v>
      </c>
      <c r="D267" s="9">
        <v>2590</v>
      </c>
      <c r="E267" s="9">
        <v>4872</v>
      </c>
      <c r="F267" s="9">
        <v>180</v>
      </c>
      <c r="G267" s="9">
        <v>300</v>
      </c>
      <c r="H267" s="9">
        <v>350</v>
      </c>
      <c r="I267" s="9"/>
      <c r="J267" s="9">
        <f>D267+E267+F267+G267+H267+I267</f>
        <v>8292</v>
      </c>
    </row>
    <row r="268" spans="1:10" ht="12.75">
      <c r="A268" s="9"/>
      <c r="B268" s="9"/>
      <c r="C268" s="25">
        <f aca="true" t="shared" si="10" ref="C268:H268">SUM(C266:C267)</f>
        <v>16469</v>
      </c>
      <c r="D268" s="27">
        <f t="shared" si="10"/>
        <v>3367</v>
      </c>
      <c r="E268" s="27">
        <f t="shared" si="10"/>
        <v>10752</v>
      </c>
      <c r="F268" s="27">
        <f t="shared" si="10"/>
        <v>400</v>
      </c>
      <c r="G268" s="27">
        <f t="shared" si="10"/>
        <v>900</v>
      </c>
      <c r="H268" s="27">
        <f t="shared" si="10"/>
        <v>1050</v>
      </c>
      <c r="I268" s="27"/>
      <c r="J268" s="27">
        <f>SUM(J266:J267)</f>
        <v>16469</v>
      </c>
    </row>
    <row r="269" spans="1:10" ht="12.75">
      <c r="A269" s="9"/>
      <c r="B269" s="16">
        <v>41036</v>
      </c>
      <c r="C269" s="9"/>
      <c r="D269" s="9"/>
      <c r="E269" s="9" t="s">
        <v>237</v>
      </c>
      <c r="F269" s="9"/>
      <c r="G269" s="9"/>
      <c r="H269" s="9"/>
      <c r="I269" s="9"/>
      <c r="J269" s="9"/>
    </row>
    <row r="270" spans="1:10" ht="12.75">
      <c r="A270" s="9">
        <v>212</v>
      </c>
      <c r="B270" s="9" t="s">
        <v>238</v>
      </c>
      <c r="C270" s="9">
        <v>5086</v>
      </c>
      <c r="D270" s="9">
        <v>2590</v>
      </c>
      <c r="E270" s="9">
        <v>2456</v>
      </c>
      <c r="F270" s="9"/>
      <c r="G270" s="9"/>
      <c r="H270" s="9">
        <v>40</v>
      </c>
      <c r="I270" s="9"/>
      <c r="J270" s="9">
        <f>D270+E270+F270+G270+H270+I270</f>
        <v>5086</v>
      </c>
    </row>
    <row r="271" spans="1:10" ht="12.75">
      <c r="A271" s="9">
        <v>213</v>
      </c>
      <c r="B271" s="9" t="s">
        <v>236</v>
      </c>
      <c r="C271" s="9">
        <v>6000</v>
      </c>
      <c r="D271" s="9">
        <v>488</v>
      </c>
      <c r="E271" s="9">
        <v>5512</v>
      </c>
      <c r="F271" s="9"/>
      <c r="G271" s="9"/>
      <c r="H271" s="9"/>
      <c r="I271" s="9"/>
      <c r="J271" s="9">
        <f>D271+E271+F271+G271+H271+I271</f>
        <v>6000</v>
      </c>
    </row>
    <row r="272" spans="1:10" ht="12.75">
      <c r="A272" s="9">
        <v>214</v>
      </c>
      <c r="B272" s="9" t="s">
        <v>239</v>
      </c>
      <c r="C272" s="9">
        <v>1000</v>
      </c>
      <c r="D272" s="9"/>
      <c r="E272" s="9"/>
      <c r="F272" s="9"/>
      <c r="G272" s="9"/>
      <c r="H272" s="9"/>
      <c r="I272" s="9"/>
      <c r="J272" s="9">
        <v>1000</v>
      </c>
    </row>
    <row r="273" spans="1:10" ht="12.75">
      <c r="A273" s="9">
        <v>215</v>
      </c>
      <c r="B273" s="9" t="s">
        <v>240</v>
      </c>
      <c r="C273" s="9">
        <v>1500</v>
      </c>
      <c r="D273" s="9"/>
      <c r="E273" s="9">
        <v>1500</v>
      </c>
      <c r="F273" s="9"/>
      <c r="G273" s="9"/>
      <c r="H273" s="9"/>
      <c r="I273" s="9"/>
      <c r="J273" s="9">
        <f>D273+E273+F273+G273+H273+I273</f>
        <v>1500</v>
      </c>
    </row>
    <row r="274" spans="1:10" ht="12.75">
      <c r="A274" s="9"/>
      <c r="B274" s="9"/>
      <c r="C274" s="25">
        <f>SUM(C270:C273)</f>
        <v>13586</v>
      </c>
      <c r="D274" s="27">
        <f>SUM(D270:D273)</f>
        <v>3078</v>
      </c>
      <c r="E274" s="27">
        <f>SUM(E270:E273)</f>
        <v>9468</v>
      </c>
      <c r="F274" s="27"/>
      <c r="G274" s="27"/>
      <c r="H274" s="27">
        <f>SUM(H270:H273)</f>
        <v>40</v>
      </c>
      <c r="I274" s="27"/>
      <c r="J274" s="27">
        <f>SUM(J270:J273)</f>
        <v>13586</v>
      </c>
    </row>
    <row r="275" spans="1:10" ht="12.75">
      <c r="A275" s="9"/>
      <c r="B275" s="16">
        <v>41052</v>
      </c>
      <c r="C275" s="9"/>
      <c r="D275" s="9"/>
      <c r="E275" s="9"/>
      <c r="F275" s="9"/>
      <c r="G275" s="9"/>
      <c r="H275" s="9"/>
      <c r="I275" s="9"/>
      <c r="J275" s="9"/>
    </row>
    <row r="276" spans="1:10" ht="12.75">
      <c r="A276" s="9">
        <v>251</v>
      </c>
      <c r="B276" s="9" t="s">
        <v>241</v>
      </c>
      <c r="C276" s="9">
        <v>6000</v>
      </c>
      <c r="D276" s="9">
        <v>143</v>
      </c>
      <c r="E276" s="9">
        <v>5440</v>
      </c>
      <c r="F276" s="9">
        <v>417</v>
      </c>
      <c r="G276" s="9"/>
      <c r="H276" s="9"/>
      <c r="I276" s="9"/>
      <c r="J276" s="9">
        <f>D276+E276+F276+G276+H276+I276</f>
        <v>6000</v>
      </c>
    </row>
    <row r="277" spans="1:10" ht="12.75">
      <c r="A277" s="9"/>
      <c r="B277" s="9"/>
      <c r="C277" s="25">
        <f>SUM(C276)</f>
        <v>6000</v>
      </c>
      <c r="D277" s="27">
        <f>SUM(D276)</f>
        <v>143</v>
      </c>
      <c r="E277" s="27">
        <f>SUM(E276)</f>
        <v>5440</v>
      </c>
      <c r="F277" s="27">
        <f>SUM(F276)</f>
        <v>417</v>
      </c>
      <c r="G277" s="27"/>
      <c r="H277" s="27"/>
      <c r="I277" s="27"/>
      <c r="J277" s="27">
        <f>SUM(J276)</f>
        <v>6000</v>
      </c>
    </row>
    <row r="278" ht="12.75">
      <c r="C278" s="19"/>
    </row>
    <row r="279" spans="2:3" ht="15">
      <c r="B279" t="s">
        <v>243</v>
      </c>
      <c r="C279" s="21">
        <f>C193+C197+C200+C204+C226+C239+C242+C248+C253+C257+C260+C264+C268+C274+C277</f>
        <v>313305.25</v>
      </c>
    </row>
    <row r="281" spans="2:3" ht="18">
      <c r="B281" t="s">
        <v>105</v>
      </c>
      <c r="C281" s="22">
        <f>C279+C188</f>
        <v>846730.04</v>
      </c>
    </row>
    <row r="282" spans="1:10" ht="12.75">
      <c r="A282" s="9"/>
      <c r="B282" s="9" t="s">
        <v>245</v>
      </c>
      <c r="C282" s="9"/>
      <c r="D282" s="9"/>
      <c r="E282" s="9"/>
      <c r="F282" s="9"/>
      <c r="G282" s="9"/>
      <c r="H282" s="9"/>
      <c r="I282" s="9"/>
      <c r="J282" s="9"/>
    </row>
    <row r="283" spans="1:10" ht="12.75">
      <c r="A283" s="9">
        <v>209</v>
      </c>
      <c r="B283" s="9" t="s">
        <v>246</v>
      </c>
      <c r="C283" s="9">
        <v>2504</v>
      </c>
      <c r="D283" s="9"/>
      <c r="E283" s="9">
        <v>2504</v>
      </c>
      <c r="F283" s="9"/>
      <c r="G283" s="9"/>
      <c r="H283" s="9"/>
      <c r="I283" s="9"/>
      <c r="J283" s="9">
        <v>2504</v>
      </c>
    </row>
    <row r="284" spans="1:10" ht="12.75">
      <c r="A284" s="9">
        <v>210</v>
      </c>
      <c r="B284" s="9" t="s">
        <v>247</v>
      </c>
      <c r="C284" s="9">
        <v>2736</v>
      </c>
      <c r="D284" s="9"/>
      <c r="E284" s="9">
        <v>2736</v>
      </c>
      <c r="F284" s="9"/>
      <c r="G284" s="9"/>
      <c r="H284" s="9"/>
      <c r="I284" s="9"/>
      <c r="J284" s="9">
        <v>2736</v>
      </c>
    </row>
    <row r="285" spans="1:10" ht="12.75">
      <c r="A285" s="9">
        <v>211</v>
      </c>
      <c r="B285" s="9" t="s">
        <v>248</v>
      </c>
      <c r="C285" s="9">
        <v>1870</v>
      </c>
      <c r="D285" s="9">
        <v>1870</v>
      </c>
      <c r="E285" s="9"/>
      <c r="F285" s="9"/>
      <c r="G285" s="9"/>
      <c r="H285" s="9"/>
      <c r="I285" s="9"/>
      <c r="J285" s="9">
        <v>1870</v>
      </c>
    </row>
    <row r="286" spans="1:10" ht="12.75">
      <c r="A286" s="9"/>
      <c r="B286" s="9"/>
      <c r="C286" s="25">
        <f>SUM(C283:C285)</f>
        <v>7110</v>
      </c>
      <c r="D286" s="25">
        <f>SUM(D283:D285)</f>
        <v>1870</v>
      </c>
      <c r="E286" s="25">
        <f>SUM(E283:E285)</f>
        <v>5240</v>
      </c>
      <c r="F286" s="27"/>
      <c r="G286" s="27"/>
      <c r="H286" s="27"/>
      <c r="I286" s="27"/>
      <c r="J286" s="27">
        <f>SUM(J283:J285)</f>
        <v>7110</v>
      </c>
    </row>
    <row r="287" spans="1:10" ht="12.75">
      <c r="A287" s="9"/>
      <c r="B287" s="16">
        <v>41038</v>
      </c>
      <c r="C287" s="9"/>
      <c r="D287" s="9"/>
      <c r="E287" s="9"/>
      <c r="F287" s="9"/>
      <c r="G287" s="9"/>
      <c r="H287" s="9"/>
      <c r="I287" s="9"/>
      <c r="J287" s="9"/>
    </row>
    <row r="288" spans="1:10" ht="12.75">
      <c r="A288" s="9">
        <v>212</v>
      </c>
      <c r="B288" s="9" t="s">
        <v>249</v>
      </c>
      <c r="C288" s="9">
        <v>7560</v>
      </c>
      <c r="D288" s="9"/>
      <c r="E288" s="9">
        <v>7560</v>
      </c>
      <c r="F288" s="9"/>
      <c r="G288" s="9"/>
      <c r="H288" s="9"/>
      <c r="I288" s="9"/>
      <c r="J288" s="9">
        <v>7560</v>
      </c>
    </row>
    <row r="289" spans="1:10" ht="12.75">
      <c r="A289" s="9">
        <v>213</v>
      </c>
      <c r="B289" s="9" t="s">
        <v>250</v>
      </c>
      <c r="C289" s="9">
        <v>2590</v>
      </c>
      <c r="D289" s="9">
        <v>2590</v>
      </c>
      <c r="E289" s="9"/>
      <c r="F289" s="9"/>
      <c r="G289" s="9"/>
      <c r="H289" s="9"/>
      <c r="I289" s="9"/>
      <c r="J289" s="9">
        <v>2590</v>
      </c>
    </row>
    <row r="290" spans="1:10" ht="12.75">
      <c r="A290" s="9">
        <v>214</v>
      </c>
      <c r="B290" s="9" t="s">
        <v>251</v>
      </c>
      <c r="C290" s="9">
        <v>6480</v>
      </c>
      <c r="D290" s="9"/>
      <c r="E290" s="9">
        <v>6480</v>
      </c>
      <c r="F290" s="9"/>
      <c r="G290" s="9"/>
      <c r="H290" s="9"/>
      <c r="I290" s="9"/>
      <c r="J290" s="9">
        <v>6480</v>
      </c>
    </row>
    <row r="291" spans="1:10" ht="12.75">
      <c r="A291" s="9">
        <v>215</v>
      </c>
      <c r="B291" s="9" t="s">
        <v>252</v>
      </c>
      <c r="C291" s="9">
        <v>2000</v>
      </c>
      <c r="D291" s="9"/>
      <c r="E291" s="9">
        <v>2000</v>
      </c>
      <c r="F291" s="9"/>
      <c r="G291" s="9"/>
      <c r="H291" s="9"/>
      <c r="I291" s="9"/>
      <c r="J291" s="9">
        <v>2000</v>
      </c>
    </row>
    <row r="292" spans="1:10" ht="12.75">
      <c r="A292" s="9"/>
      <c r="B292" s="9"/>
      <c r="C292" s="25">
        <f>SUM(C288:C291)</f>
        <v>18630</v>
      </c>
      <c r="D292" s="25">
        <f>SUM(D288:D291)</f>
        <v>2590</v>
      </c>
      <c r="E292" s="25">
        <f>SUM(E288:E291)</f>
        <v>16040</v>
      </c>
      <c r="F292" s="25"/>
      <c r="G292" s="27"/>
      <c r="H292" s="27"/>
      <c r="I292" s="27"/>
      <c r="J292" s="27">
        <f>SUM(J288:J291)</f>
        <v>18630</v>
      </c>
    </row>
    <row r="293" spans="1:10" ht="12.75">
      <c r="A293" s="9"/>
      <c r="B293" s="16">
        <v>41042</v>
      </c>
      <c r="C293" s="9"/>
      <c r="D293" s="9"/>
      <c r="E293" s="9"/>
      <c r="F293" s="9"/>
      <c r="G293" s="9"/>
      <c r="H293" s="9"/>
      <c r="I293" s="9"/>
      <c r="J293" s="9"/>
    </row>
    <row r="294" spans="1:10" ht="12.75">
      <c r="A294" s="9">
        <v>216</v>
      </c>
      <c r="B294" s="9" t="s">
        <v>253</v>
      </c>
      <c r="C294" s="9">
        <v>1036</v>
      </c>
      <c r="D294">
        <v>1036</v>
      </c>
      <c r="E294" s="9"/>
      <c r="F294" s="9"/>
      <c r="G294" s="9"/>
      <c r="H294" s="9"/>
      <c r="I294" s="9"/>
      <c r="J294" s="9">
        <v>1036</v>
      </c>
    </row>
    <row r="295" spans="1:10" ht="12.75">
      <c r="A295" s="9">
        <v>217</v>
      </c>
      <c r="B295" s="9" t="s">
        <v>254</v>
      </c>
      <c r="C295" s="9">
        <v>5040</v>
      </c>
      <c r="D295" s="9"/>
      <c r="E295" s="9">
        <v>5040</v>
      </c>
      <c r="F295" s="9"/>
      <c r="G295" s="9"/>
      <c r="H295" s="9"/>
      <c r="I295" s="9"/>
      <c r="J295" s="9">
        <v>5040</v>
      </c>
    </row>
    <row r="296" spans="1:10" ht="12.75">
      <c r="A296" s="9">
        <v>218</v>
      </c>
      <c r="B296" s="9" t="s">
        <v>255</v>
      </c>
      <c r="C296" s="9">
        <v>7200</v>
      </c>
      <c r="D296" s="9"/>
      <c r="E296" s="9">
        <v>7200</v>
      </c>
      <c r="F296" s="9"/>
      <c r="G296" s="9"/>
      <c r="H296" s="9"/>
      <c r="I296" s="9"/>
      <c r="J296" s="9">
        <v>7200</v>
      </c>
    </row>
    <row r="297" spans="1:10" ht="12.75">
      <c r="A297" s="9">
        <v>219</v>
      </c>
      <c r="B297" s="9" t="s">
        <v>255</v>
      </c>
      <c r="C297" s="9">
        <v>800</v>
      </c>
      <c r="D297" s="9">
        <v>800</v>
      </c>
      <c r="E297" s="9"/>
      <c r="F297" s="9"/>
      <c r="G297" s="9"/>
      <c r="H297" s="9"/>
      <c r="I297" s="9"/>
      <c r="J297" s="9">
        <v>800</v>
      </c>
    </row>
    <row r="298" spans="1:10" ht="12.75">
      <c r="A298" s="9">
        <v>220</v>
      </c>
      <c r="B298" s="9" t="s">
        <v>256</v>
      </c>
      <c r="C298" s="9">
        <v>5200</v>
      </c>
      <c r="D298" s="9"/>
      <c r="E298" s="9">
        <v>5200</v>
      </c>
      <c r="F298" s="9"/>
      <c r="G298" s="9"/>
      <c r="H298" s="9"/>
      <c r="I298" s="9"/>
      <c r="J298" s="9">
        <v>5200</v>
      </c>
    </row>
    <row r="299" spans="1:10" ht="12.75">
      <c r="A299" s="9">
        <v>221</v>
      </c>
      <c r="B299" s="9" t="s">
        <v>256</v>
      </c>
      <c r="C299" s="9">
        <v>1295</v>
      </c>
      <c r="D299" s="9">
        <v>1295</v>
      </c>
      <c r="E299" s="9"/>
      <c r="F299" s="9"/>
      <c r="G299" s="9"/>
      <c r="H299" s="9"/>
      <c r="I299" s="9"/>
      <c r="J299" s="9">
        <v>1295</v>
      </c>
    </row>
    <row r="300" spans="1:10" ht="13.5" customHeight="1">
      <c r="A300" s="9">
        <v>222</v>
      </c>
      <c r="B300" s="9" t="s">
        <v>257</v>
      </c>
      <c r="C300" s="9">
        <v>5300</v>
      </c>
      <c r="D300" s="9"/>
      <c r="E300" s="9">
        <v>5300</v>
      </c>
      <c r="F300" s="9"/>
      <c r="G300" s="9"/>
      <c r="H300" s="9"/>
      <c r="I300" s="9"/>
      <c r="J300" s="9">
        <v>5300</v>
      </c>
    </row>
    <row r="301" spans="1:10" ht="12.75">
      <c r="A301" s="9">
        <v>223</v>
      </c>
      <c r="B301" s="9" t="s">
        <v>258</v>
      </c>
      <c r="C301" s="9">
        <v>5701</v>
      </c>
      <c r="D301" s="9">
        <v>321</v>
      </c>
      <c r="E301" s="9">
        <v>5380</v>
      </c>
      <c r="F301" s="9"/>
      <c r="G301" s="9"/>
      <c r="H301" s="9"/>
      <c r="I301" s="9"/>
      <c r="J301" s="9">
        <v>5701</v>
      </c>
    </row>
    <row r="302" spans="1:10" ht="12.75">
      <c r="A302" s="9">
        <v>224</v>
      </c>
      <c r="B302" s="9" t="s">
        <v>259</v>
      </c>
      <c r="C302" s="9">
        <v>7230</v>
      </c>
      <c r="D302" s="9">
        <v>7230</v>
      </c>
      <c r="E302" s="9"/>
      <c r="F302" s="9"/>
      <c r="G302" s="9"/>
      <c r="H302" s="9"/>
      <c r="I302" s="9"/>
      <c r="J302" s="9">
        <v>7230</v>
      </c>
    </row>
    <row r="303" spans="1:10" ht="12.75">
      <c r="A303" s="9">
        <v>225</v>
      </c>
      <c r="B303" s="9" t="s">
        <v>260</v>
      </c>
      <c r="C303" s="9">
        <v>5188</v>
      </c>
      <c r="D303" s="9">
        <v>388</v>
      </c>
      <c r="E303" s="9">
        <v>4800</v>
      </c>
      <c r="F303" s="9"/>
      <c r="G303" s="9"/>
      <c r="H303" s="9"/>
      <c r="I303" s="9"/>
      <c r="J303" s="9">
        <v>5188</v>
      </c>
    </row>
    <row r="304" spans="1:10" ht="12.75">
      <c r="A304" s="9"/>
      <c r="B304" s="9"/>
      <c r="C304" s="25">
        <f>SUM(C294:C303)</f>
        <v>43990</v>
      </c>
      <c r="D304" s="25">
        <f>SUM(D294:D303)</f>
        <v>11070</v>
      </c>
      <c r="E304" s="25">
        <f>SUM(E294:E303)</f>
        <v>32920</v>
      </c>
      <c r="F304" s="27"/>
      <c r="G304" s="27"/>
      <c r="H304" s="27"/>
      <c r="I304" s="27"/>
      <c r="J304" s="27">
        <f>SUM(J294:J303)</f>
        <v>43990</v>
      </c>
    </row>
    <row r="305" spans="1:10" ht="12.75">
      <c r="A305" s="9"/>
      <c r="B305" s="16">
        <v>41048</v>
      </c>
      <c r="C305" s="9"/>
      <c r="D305" s="9"/>
      <c r="E305" s="9"/>
      <c r="F305" s="9"/>
      <c r="G305" s="9"/>
      <c r="H305" s="9"/>
      <c r="I305" s="9"/>
      <c r="J305" s="9"/>
    </row>
    <row r="306" spans="1:10" ht="12.75">
      <c r="A306" s="9">
        <v>226</v>
      </c>
      <c r="B306" s="9" t="s">
        <v>261</v>
      </c>
      <c r="C306" s="9">
        <v>7000</v>
      </c>
      <c r="D306" s="9">
        <v>1490</v>
      </c>
      <c r="E306" s="9">
        <v>5510</v>
      </c>
      <c r="F306" s="9"/>
      <c r="G306" s="9"/>
      <c r="H306" s="9"/>
      <c r="I306" s="9"/>
      <c r="J306" s="9">
        <v>7000</v>
      </c>
    </row>
    <row r="307" spans="1:10" ht="12.75">
      <c r="A307" s="9">
        <v>227</v>
      </c>
      <c r="B307" s="9" t="s">
        <v>262</v>
      </c>
      <c r="C307" s="9">
        <v>7820</v>
      </c>
      <c r="D307" s="9">
        <v>2590</v>
      </c>
      <c r="E307" s="9">
        <v>5230</v>
      </c>
      <c r="F307" s="9"/>
      <c r="G307" s="9"/>
      <c r="H307" s="9"/>
      <c r="I307" s="9"/>
      <c r="J307" s="9">
        <v>7820</v>
      </c>
    </row>
    <row r="308" spans="1:10" ht="12.75">
      <c r="A308" s="9">
        <v>228</v>
      </c>
      <c r="B308" s="9" t="s">
        <v>263</v>
      </c>
      <c r="C308" s="9">
        <v>6703</v>
      </c>
      <c r="D308" s="9">
        <v>1839</v>
      </c>
      <c r="E308" s="9">
        <v>4864</v>
      </c>
      <c r="F308" s="9"/>
      <c r="G308" s="9"/>
      <c r="H308" s="9"/>
      <c r="I308" s="9"/>
      <c r="J308" s="9">
        <v>6703</v>
      </c>
    </row>
    <row r="309" spans="1:10" ht="12.75">
      <c r="A309" s="9">
        <v>229</v>
      </c>
      <c r="B309" s="9" t="s">
        <v>264</v>
      </c>
      <c r="C309" s="9">
        <v>5000</v>
      </c>
      <c r="D309" s="9">
        <v>518</v>
      </c>
      <c r="E309" s="9">
        <v>4482</v>
      </c>
      <c r="F309" s="9"/>
      <c r="G309" s="9"/>
      <c r="H309" s="9"/>
      <c r="I309" s="9"/>
      <c r="J309" s="9">
        <v>5000</v>
      </c>
    </row>
    <row r="310" spans="1:10" ht="12.75">
      <c r="A310" s="9">
        <v>230</v>
      </c>
      <c r="B310" s="9" t="s">
        <v>265</v>
      </c>
      <c r="C310" s="9">
        <v>5366</v>
      </c>
      <c r="D310" s="9">
        <v>166</v>
      </c>
      <c r="E310" s="9">
        <v>5200</v>
      </c>
      <c r="F310" s="9"/>
      <c r="G310" s="9"/>
      <c r="H310" s="26"/>
      <c r="I310" s="9"/>
      <c r="J310" s="9">
        <v>5366</v>
      </c>
    </row>
    <row r="311" spans="1:10" ht="12.75">
      <c r="A311" s="9">
        <v>231</v>
      </c>
      <c r="B311" s="9" t="s">
        <v>266</v>
      </c>
      <c r="C311" s="9">
        <v>5184</v>
      </c>
      <c r="D311" s="9"/>
      <c r="E311" s="9">
        <v>5184</v>
      </c>
      <c r="F311" s="9"/>
      <c r="G311" s="9"/>
      <c r="H311" s="9"/>
      <c r="I311" s="9"/>
      <c r="J311" s="9">
        <v>5184</v>
      </c>
    </row>
    <row r="312" spans="1:10" ht="12.75">
      <c r="A312" s="9">
        <v>232</v>
      </c>
      <c r="B312" s="9" t="s">
        <v>267</v>
      </c>
      <c r="C312" s="9">
        <v>2176</v>
      </c>
      <c r="D312" s="9"/>
      <c r="E312" s="9">
        <v>2176</v>
      </c>
      <c r="F312" s="9"/>
      <c r="G312" s="9"/>
      <c r="H312" s="9"/>
      <c r="I312" s="9"/>
      <c r="J312" s="9">
        <v>2176</v>
      </c>
    </row>
    <row r="313" spans="1:10" ht="12.75">
      <c r="A313" s="9">
        <v>233</v>
      </c>
      <c r="B313" s="9" t="s">
        <v>268</v>
      </c>
      <c r="C313" s="9">
        <v>5924</v>
      </c>
      <c r="D313" s="9">
        <v>388</v>
      </c>
      <c r="E313" s="9">
        <v>5536</v>
      </c>
      <c r="F313" s="9"/>
      <c r="G313" s="9"/>
      <c r="H313" s="9"/>
      <c r="I313" s="9"/>
      <c r="J313" s="9">
        <v>5924</v>
      </c>
    </row>
    <row r="314" spans="1:10" ht="12.75">
      <c r="A314" s="9">
        <v>234</v>
      </c>
      <c r="B314" s="9" t="s">
        <v>269</v>
      </c>
      <c r="C314" s="9">
        <v>5144</v>
      </c>
      <c r="D314" s="9"/>
      <c r="E314" s="9">
        <v>5144</v>
      </c>
      <c r="F314" s="9"/>
      <c r="G314" s="9"/>
      <c r="H314" s="9"/>
      <c r="I314" s="9"/>
      <c r="J314" s="9">
        <v>5144</v>
      </c>
    </row>
    <row r="315" spans="1:10" ht="12.75">
      <c r="A315" s="9">
        <v>235</v>
      </c>
      <c r="B315" s="9" t="s">
        <v>270</v>
      </c>
      <c r="C315" s="9">
        <v>7899</v>
      </c>
      <c r="D315" s="9"/>
      <c r="E315" s="9">
        <v>7899</v>
      </c>
      <c r="F315" s="9"/>
      <c r="G315" s="9"/>
      <c r="H315" s="9"/>
      <c r="I315" s="9"/>
      <c r="J315" s="9">
        <v>7899</v>
      </c>
    </row>
    <row r="316" spans="1:10" ht="12.75">
      <c r="A316" s="9"/>
      <c r="B316" s="9"/>
      <c r="C316" s="25">
        <f>SUM(C306:C315)</f>
        <v>58216</v>
      </c>
      <c r="D316" s="25">
        <f>SUM(D306:D315)</f>
        <v>6991</v>
      </c>
      <c r="E316" s="25">
        <f>SUM(E306:E315)</f>
        <v>51225</v>
      </c>
      <c r="F316" s="27"/>
      <c r="G316" s="27"/>
      <c r="H316" s="27"/>
      <c r="I316" s="27"/>
      <c r="J316" s="27">
        <f>SUM(J306:J315)</f>
        <v>58216</v>
      </c>
    </row>
    <row r="317" spans="1:10" ht="12.75">
      <c r="A317" s="9"/>
      <c r="B317" s="16">
        <v>41049</v>
      </c>
      <c r="C317" s="9"/>
      <c r="D317" s="9"/>
      <c r="E317" s="9"/>
      <c r="F317" s="9"/>
      <c r="G317" s="9"/>
      <c r="H317" s="9"/>
      <c r="I317" s="9"/>
      <c r="J317" s="9"/>
    </row>
    <row r="318" spans="1:10" ht="12.75">
      <c r="A318" s="9">
        <v>236</v>
      </c>
      <c r="B318" s="9" t="s">
        <v>271</v>
      </c>
      <c r="C318" s="9">
        <v>2750</v>
      </c>
      <c r="D318" s="9"/>
      <c r="E318" s="9">
        <v>2750</v>
      </c>
      <c r="F318" s="9"/>
      <c r="G318" s="9"/>
      <c r="H318" s="9"/>
      <c r="I318" s="9"/>
      <c r="J318" s="9">
        <v>2750</v>
      </c>
    </row>
    <row r="319" spans="1:10" ht="12.75">
      <c r="A319" s="9">
        <v>237</v>
      </c>
      <c r="B319" s="9" t="s">
        <v>272</v>
      </c>
      <c r="C319" s="9">
        <v>2750</v>
      </c>
      <c r="D319" s="9"/>
      <c r="E319" s="9">
        <v>2750</v>
      </c>
      <c r="F319" s="9"/>
      <c r="G319" s="9"/>
      <c r="H319" s="9"/>
      <c r="I319" s="9"/>
      <c r="J319" s="9">
        <v>2750</v>
      </c>
    </row>
    <row r="320" spans="1:10" ht="12.75">
      <c r="A320" s="9">
        <v>238</v>
      </c>
      <c r="B320" s="9" t="s">
        <v>274</v>
      </c>
      <c r="C320" s="9">
        <v>6146</v>
      </c>
      <c r="D320" s="9">
        <v>546</v>
      </c>
      <c r="E320" s="9">
        <v>5600</v>
      </c>
      <c r="F320" s="9"/>
      <c r="G320" s="9"/>
      <c r="H320" s="9"/>
      <c r="I320" s="9"/>
      <c r="J320" s="9">
        <v>6146</v>
      </c>
    </row>
    <row r="321" spans="1:10" ht="12.75">
      <c r="A321" s="9">
        <v>239</v>
      </c>
      <c r="B321" s="9" t="s">
        <v>273</v>
      </c>
      <c r="C321" s="9">
        <v>5102</v>
      </c>
      <c r="D321" s="9"/>
      <c r="E321" s="9">
        <v>5102</v>
      </c>
      <c r="F321" s="9"/>
      <c r="G321" s="9"/>
      <c r="H321" s="9"/>
      <c r="I321" s="9"/>
      <c r="J321" s="9">
        <v>5102</v>
      </c>
    </row>
    <row r="322" spans="1:10" ht="12.75">
      <c r="A322" s="9">
        <v>240</v>
      </c>
      <c r="B322" s="9" t="s">
        <v>275</v>
      </c>
      <c r="C322" s="9">
        <v>4192</v>
      </c>
      <c r="D322" s="9"/>
      <c r="E322" s="9">
        <v>4022</v>
      </c>
      <c r="F322" s="9">
        <v>170</v>
      </c>
      <c r="G322" s="9"/>
      <c r="H322" s="9"/>
      <c r="I322" s="9"/>
      <c r="J322" s="9">
        <v>4192</v>
      </c>
    </row>
    <row r="323" spans="1:10" ht="12.75">
      <c r="A323" s="9">
        <v>241</v>
      </c>
      <c r="B323" s="9" t="s">
        <v>276</v>
      </c>
      <c r="C323" s="9">
        <v>4983</v>
      </c>
      <c r="D323" s="9"/>
      <c r="E323" s="9">
        <v>4778</v>
      </c>
      <c r="F323" s="9">
        <v>205</v>
      </c>
      <c r="G323" s="9"/>
      <c r="H323" s="9"/>
      <c r="I323" s="9"/>
      <c r="J323" s="9">
        <v>4983</v>
      </c>
    </row>
    <row r="324" spans="1:10" ht="12.75">
      <c r="A324" s="9">
        <v>242</v>
      </c>
      <c r="B324" s="9" t="s">
        <v>277</v>
      </c>
      <c r="C324" s="9">
        <v>8396</v>
      </c>
      <c r="D324" s="9">
        <v>5019</v>
      </c>
      <c r="E324" s="9">
        <v>3000</v>
      </c>
      <c r="F324" s="9">
        <v>377</v>
      </c>
      <c r="G324" s="9"/>
      <c r="H324" s="9"/>
      <c r="I324" s="9"/>
      <c r="J324" s="9">
        <v>8396</v>
      </c>
    </row>
    <row r="325" spans="1:10" ht="12.75">
      <c r="A325" s="9">
        <v>243</v>
      </c>
      <c r="B325" s="9" t="s">
        <v>278</v>
      </c>
      <c r="C325" s="9">
        <v>6247</v>
      </c>
      <c r="D325" s="9"/>
      <c r="E325" s="9">
        <v>5811</v>
      </c>
      <c r="F325" s="9">
        <v>436</v>
      </c>
      <c r="G325" s="9"/>
      <c r="H325" s="9"/>
      <c r="I325" s="9"/>
      <c r="J325" s="9">
        <v>6247</v>
      </c>
    </row>
    <row r="326" spans="1:10" ht="12.75">
      <c r="A326" s="9">
        <v>244</v>
      </c>
      <c r="B326" s="9" t="s">
        <v>279</v>
      </c>
      <c r="C326" s="9">
        <v>5286</v>
      </c>
      <c r="D326" s="9"/>
      <c r="E326" s="9">
        <v>4917</v>
      </c>
      <c r="F326" s="9">
        <v>369</v>
      </c>
      <c r="G326" s="9"/>
      <c r="H326" s="9"/>
      <c r="I326" s="9"/>
      <c r="J326" s="9">
        <v>5286</v>
      </c>
    </row>
    <row r="327" spans="1:10" ht="12.75">
      <c r="A327" s="9">
        <v>245</v>
      </c>
      <c r="B327" s="9" t="s">
        <v>280</v>
      </c>
      <c r="C327" s="9">
        <v>6241</v>
      </c>
      <c r="D327" s="9"/>
      <c r="E327" s="9">
        <v>5797</v>
      </c>
      <c r="F327" s="9">
        <v>444</v>
      </c>
      <c r="G327" s="9"/>
      <c r="H327" s="9"/>
      <c r="I327" s="9"/>
      <c r="J327" s="9">
        <v>6241</v>
      </c>
    </row>
    <row r="328" spans="1:10" ht="12.75">
      <c r="A328" s="9">
        <v>246</v>
      </c>
      <c r="B328" s="9" t="s">
        <v>281</v>
      </c>
      <c r="C328" s="9">
        <v>4791</v>
      </c>
      <c r="D328" s="9">
        <v>1295</v>
      </c>
      <c r="E328" s="9">
        <v>3000</v>
      </c>
      <c r="F328" s="9">
        <v>496</v>
      </c>
      <c r="G328" s="9"/>
      <c r="H328" s="9"/>
      <c r="I328" s="9"/>
      <c r="J328" s="9">
        <v>4791</v>
      </c>
    </row>
    <row r="329" spans="1:10" ht="12.75">
      <c r="A329" s="9">
        <v>247</v>
      </c>
      <c r="B329" s="9" t="s">
        <v>282</v>
      </c>
      <c r="C329" s="9">
        <v>3367</v>
      </c>
      <c r="D329" s="9"/>
      <c r="E329" s="9">
        <v>3000</v>
      </c>
      <c r="F329" s="9">
        <v>367</v>
      </c>
      <c r="G329" s="9"/>
      <c r="H329" s="9"/>
      <c r="I329" s="9"/>
      <c r="J329" s="9">
        <v>3367</v>
      </c>
    </row>
    <row r="330" spans="1:10" ht="12.75">
      <c r="A330" s="9">
        <v>248</v>
      </c>
      <c r="B330" s="9" t="s">
        <v>283</v>
      </c>
      <c r="C330" s="9">
        <v>12112</v>
      </c>
      <c r="D330" s="9">
        <v>5170</v>
      </c>
      <c r="E330" s="9">
        <v>6448</v>
      </c>
      <c r="F330" s="9">
        <v>494</v>
      </c>
      <c r="G330" s="9"/>
      <c r="H330" s="9"/>
      <c r="I330" s="9"/>
      <c r="J330" s="9">
        <v>12112</v>
      </c>
    </row>
    <row r="331" spans="1:10" ht="12.75">
      <c r="A331" s="9">
        <v>249</v>
      </c>
      <c r="B331" s="9" t="s">
        <v>284</v>
      </c>
      <c r="C331" s="9">
        <v>7447</v>
      </c>
      <c r="D331" s="9"/>
      <c r="E331" s="9">
        <v>6917</v>
      </c>
      <c r="F331" s="9">
        <v>530</v>
      </c>
      <c r="G331" s="9"/>
      <c r="H331" s="9"/>
      <c r="I331" s="9"/>
      <c r="J331" s="9">
        <v>7447</v>
      </c>
    </row>
    <row r="332" spans="1:10" ht="12.75">
      <c r="A332" s="9" t="s">
        <v>285</v>
      </c>
      <c r="B332" s="9"/>
      <c r="C332" s="9">
        <v>6499</v>
      </c>
      <c r="D332" s="9">
        <v>1329</v>
      </c>
      <c r="E332" s="9">
        <v>4802</v>
      </c>
      <c r="F332" s="9">
        <v>368</v>
      </c>
      <c r="G332" s="9"/>
      <c r="H332" s="9"/>
      <c r="I332" s="9"/>
      <c r="J332" s="9">
        <v>6499</v>
      </c>
    </row>
    <row r="333" spans="1:10" ht="12.75">
      <c r="A333" s="9"/>
      <c r="B333" s="9"/>
      <c r="C333" s="25">
        <f>SUM(C318:C332)</f>
        <v>86309</v>
      </c>
      <c r="D333" s="25">
        <f>SUM(D318:D332)</f>
        <v>13359</v>
      </c>
      <c r="E333" s="25">
        <f>SUM(E318:E332)</f>
        <v>68694</v>
      </c>
      <c r="F333" s="25">
        <f>SUM(F318:F332)</f>
        <v>4256</v>
      </c>
      <c r="G333" s="27"/>
      <c r="H333" s="27"/>
      <c r="I333" s="27"/>
      <c r="J333" s="27">
        <f>SUM(J318:J332)</f>
        <v>86309</v>
      </c>
    </row>
    <row r="334" spans="1:10" ht="12.75">
      <c r="A334" s="9"/>
      <c r="B334" s="16">
        <v>41055</v>
      </c>
      <c r="C334" s="9"/>
      <c r="D334" s="9"/>
      <c r="E334" s="9"/>
      <c r="F334" s="9"/>
      <c r="G334" s="9"/>
      <c r="H334" s="9"/>
      <c r="I334" s="9"/>
      <c r="J334" s="9"/>
    </row>
    <row r="335" spans="1:10" ht="12.75">
      <c r="A335" s="9">
        <v>252</v>
      </c>
      <c r="B335" s="9" t="s">
        <v>286</v>
      </c>
      <c r="C335" s="9">
        <v>5071</v>
      </c>
      <c r="D335" s="9"/>
      <c r="E335" s="9">
        <v>4710</v>
      </c>
      <c r="F335" s="9">
        <v>361</v>
      </c>
      <c r="G335" s="9"/>
      <c r="H335" s="9"/>
      <c r="I335" s="9"/>
      <c r="J335" s="9">
        <v>5071</v>
      </c>
    </row>
    <row r="336" spans="1:10" ht="12.75">
      <c r="A336" s="9">
        <v>253</v>
      </c>
      <c r="B336" s="9" t="s">
        <v>287</v>
      </c>
      <c r="C336" s="9">
        <v>7198</v>
      </c>
      <c r="D336" s="9">
        <v>1425</v>
      </c>
      <c r="E336" s="9">
        <v>5362</v>
      </c>
      <c r="F336" s="9">
        <v>411</v>
      </c>
      <c r="G336" s="9"/>
      <c r="H336" s="9"/>
      <c r="I336" s="9"/>
      <c r="J336" s="9">
        <v>7198</v>
      </c>
    </row>
    <row r="337" spans="1:10" ht="12.75">
      <c r="A337" s="9">
        <v>254</v>
      </c>
      <c r="B337" s="9" t="s">
        <v>288</v>
      </c>
      <c r="C337" s="9">
        <v>5226</v>
      </c>
      <c r="D337" s="9"/>
      <c r="E337" s="9">
        <v>4854</v>
      </c>
      <c r="F337" s="9">
        <v>372</v>
      </c>
      <c r="G337" s="9"/>
      <c r="H337" s="9"/>
      <c r="I337" s="9"/>
      <c r="J337" s="9">
        <v>5226</v>
      </c>
    </row>
    <row r="338" spans="1:10" ht="12.75">
      <c r="A338" s="9">
        <v>255</v>
      </c>
      <c r="B338" s="9" t="s">
        <v>289</v>
      </c>
      <c r="C338" s="9">
        <v>1246</v>
      </c>
      <c r="D338" s="9">
        <v>1246</v>
      </c>
      <c r="E338" s="9"/>
      <c r="F338" s="9"/>
      <c r="G338" s="9"/>
      <c r="H338" s="9"/>
      <c r="I338" s="9"/>
      <c r="J338" s="9">
        <v>1246</v>
      </c>
    </row>
    <row r="339" spans="1:10" ht="12.75">
      <c r="A339" s="9">
        <v>256</v>
      </c>
      <c r="B339" s="9" t="s">
        <v>267</v>
      </c>
      <c r="C339" s="9">
        <v>1295</v>
      </c>
      <c r="D339" s="9">
        <v>1295</v>
      </c>
      <c r="E339" s="9"/>
      <c r="F339" s="9"/>
      <c r="G339" s="9"/>
      <c r="H339" s="9"/>
      <c r="I339" s="9"/>
      <c r="J339" s="9">
        <v>1295</v>
      </c>
    </row>
    <row r="340" spans="1:10" ht="12.75">
      <c r="A340" s="9">
        <v>257</v>
      </c>
      <c r="B340" s="9" t="s">
        <v>290</v>
      </c>
      <c r="C340" s="9">
        <v>5848</v>
      </c>
      <c r="D340" s="9"/>
      <c r="E340" s="9">
        <v>5432</v>
      </c>
      <c r="F340" s="9">
        <v>416</v>
      </c>
      <c r="G340" s="9"/>
      <c r="H340" s="9"/>
      <c r="I340" s="9"/>
      <c r="J340" s="9">
        <v>5848</v>
      </c>
    </row>
    <row r="341" spans="1:10" ht="12.75">
      <c r="A341" s="9">
        <v>258</v>
      </c>
      <c r="B341" s="9" t="s">
        <v>291</v>
      </c>
      <c r="C341" s="9">
        <v>11427</v>
      </c>
      <c r="D341" s="9">
        <v>5794</v>
      </c>
      <c r="E341" s="9">
        <v>5232</v>
      </c>
      <c r="F341" s="9">
        <v>401</v>
      </c>
      <c r="G341" s="9"/>
      <c r="H341" s="9"/>
      <c r="I341" s="9"/>
      <c r="J341" s="9">
        <v>11427</v>
      </c>
    </row>
    <row r="342" spans="1:10" ht="12.75">
      <c r="A342" s="9">
        <v>259</v>
      </c>
      <c r="B342" s="9" t="s">
        <v>292</v>
      </c>
      <c r="C342" s="9">
        <v>9100</v>
      </c>
      <c r="D342" s="9">
        <v>2640</v>
      </c>
      <c r="E342" s="9">
        <v>6000</v>
      </c>
      <c r="F342" s="9">
        <v>460</v>
      </c>
      <c r="G342" s="9"/>
      <c r="H342" s="9"/>
      <c r="I342" s="9"/>
      <c r="J342" s="9">
        <v>9100</v>
      </c>
    </row>
    <row r="343" spans="1:10" ht="12.75">
      <c r="A343" s="9">
        <v>260</v>
      </c>
      <c r="B343" s="9" t="s">
        <v>293</v>
      </c>
      <c r="C343" s="9">
        <v>3500</v>
      </c>
      <c r="D343" s="9"/>
      <c r="E343" s="9">
        <v>3500</v>
      </c>
      <c r="F343" s="9"/>
      <c r="G343" s="9"/>
      <c r="H343" s="9"/>
      <c r="I343" s="9"/>
      <c r="J343" s="9">
        <v>3500</v>
      </c>
    </row>
    <row r="344" spans="1:10" ht="12.75">
      <c r="A344" s="9">
        <v>261</v>
      </c>
      <c r="B344" s="9" t="s">
        <v>294</v>
      </c>
      <c r="C344" s="9">
        <v>3500</v>
      </c>
      <c r="D344" s="9"/>
      <c r="E344" s="9">
        <v>3500</v>
      </c>
      <c r="F344" s="9"/>
      <c r="G344" s="9"/>
      <c r="H344" s="9"/>
      <c r="I344" s="9"/>
      <c r="J344" s="9">
        <v>3500</v>
      </c>
    </row>
    <row r="345" spans="1:10" ht="12.75">
      <c r="A345" s="9">
        <v>262</v>
      </c>
      <c r="B345" s="9" t="s">
        <v>295</v>
      </c>
      <c r="C345" s="9">
        <v>3886</v>
      </c>
      <c r="D345" s="9"/>
      <c r="E345" s="9">
        <v>3500</v>
      </c>
      <c r="F345" s="9">
        <v>386</v>
      </c>
      <c r="G345" s="9"/>
      <c r="H345" s="9"/>
      <c r="I345" s="9"/>
      <c r="J345" s="9">
        <v>3886</v>
      </c>
    </row>
    <row r="346" spans="1:10" ht="12.75">
      <c r="A346" s="9">
        <v>263</v>
      </c>
      <c r="B346" s="9" t="s">
        <v>296</v>
      </c>
      <c r="C346" s="9">
        <v>3932</v>
      </c>
      <c r="D346" s="9"/>
      <c r="E346" s="9">
        <v>3500</v>
      </c>
      <c r="F346" s="9">
        <v>432</v>
      </c>
      <c r="G346" s="9"/>
      <c r="H346" s="9"/>
      <c r="I346" s="9"/>
      <c r="J346" s="9">
        <v>3932</v>
      </c>
    </row>
    <row r="347" spans="1:10" ht="12.75">
      <c r="A347" s="9"/>
      <c r="B347" s="9"/>
      <c r="C347" s="25">
        <f>SUM(C335:C346)</f>
        <v>61229</v>
      </c>
      <c r="D347" s="25">
        <f>SUM(D335:D346)</f>
        <v>12400</v>
      </c>
      <c r="E347" s="25">
        <f>SUM(E335:E346)</f>
        <v>45590</v>
      </c>
      <c r="F347" s="25">
        <f>SUM(F335:F346)</f>
        <v>3239</v>
      </c>
      <c r="G347" s="27"/>
      <c r="H347" s="27"/>
      <c r="I347" s="27"/>
      <c r="J347" s="27">
        <f>SUM(J335:J346)</f>
        <v>61229</v>
      </c>
    </row>
    <row r="348" spans="1:10" ht="12.75">
      <c r="A348" s="9"/>
      <c r="B348" s="16">
        <v>41056</v>
      </c>
      <c r="C348" s="9"/>
      <c r="D348" s="9"/>
      <c r="E348" s="9"/>
      <c r="F348" s="9"/>
      <c r="G348" s="9"/>
      <c r="H348" s="9"/>
      <c r="I348" s="9"/>
      <c r="J348" s="9"/>
    </row>
    <row r="349" spans="1:10" ht="12.75">
      <c r="A349" s="9">
        <v>264</v>
      </c>
      <c r="B349" s="9" t="s">
        <v>297</v>
      </c>
      <c r="C349" s="9">
        <v>10739</v>
      </c>
      <c r="D349" s="9">
        <v>518</v>
      </c>
      <c r="E349" s="9">
        <v>9494</v>
      </c>
      <c r="F349" s="9">
        <v>727</v>
      </c>
      <c r="G349" s="9"/>
      <c r="H349" s="9"/>
      <c r="I349" s="9"/>
      <c r="J349" s="9">
        <v>10739</v>
      </c>
    </row>
    <row r="350" spans="1:10" ht="12.75">
      <c r="A350" s="9">
        <v>265</v>
      </c>
      <c r="B350" s="9" t="s">
        <v>298</v>
      </c>
      <c r="C350" s="9">
        <v>4178</v>
      </c>
      <c r="D350" s="9">
        <v>388</v>
      </c>
      <c r="E350" s="9">
        <v>3520</v>
      </c>
      <c r="F350" s="9">
        <v>270</v>
      </c>
      <c r="G350" s="9"/>
      <c r="H350" s="9"/>
      <c r="I350" s="9"/>
      <c r="J350" s="9">
        <v>4178</v>
      </c>
    </row>
    <row r="351" spans="1:10" ht="12.75">
      <c r="A351" s="9">
        <v>266</v>
      </c>
      <c r="B351" s="9" t="s">
        <v>299</v>
      </c>
      <c r="C351" s="9">
        <v>6981</v>
      </c>
      <c r="D351" s="9">
        <v>1813</v>
      </c>
      <c r="E351" s="9">
        <v>4800</v>
      </c>
      <c r="F351" s="9">
        <v>368</v>
      </c>
      <c r="G351" s="9"/>
      <c r="H351" s="9"/>
      <c r="I351" s="9"/>
      <c r="J351" s="9">
        <v>6981</v>
      </c>
    </row>
    <row r="352" spans="1:10" ht="12.75">
      <c r="A352" s="9">
        <v>267</v>
      </c>
      <c r="B352" s="9" t="s">
        <v>300</v>
      </c>
      <c r="C352" s="9">
        <v>8013</v>
      </c>
      <c r="D352" s="9">
        <v>1295</v>
      </c>
      <c r="E352" s="9">
        <v>6240</v>
      </c>
      <c r="F352" s="9">
        <v>478</v>
      </c>
      <c r="G352" s="9"/>
      <c r="H352" s="9"/>
      <c r="I352" s="9"/>
      <c r="J352" s="9">
        <v>8013</v>
      </c>
    </row>
    <row r="353" spans="1:10" ht="12.75">
      <c r="A353" s="9">
        <v>268</v>
      </c>
      <c r="B353" s="9" t="s">
        <v>301</v>
      </c>
      <c r="C353" s="9">
        <v>6497</v>
      </c>
      <c r="D353" s="9">
        <v>1010</v>
      </c>
      <c r="E353" s="9">
        <v>5000</v>
      </c>
      <c r="F353" s="9">
        <v>487</v>
      </c>
      <c r="G353" s="9"/>
      <c r="H353" s="9"/>
      <c r="I353" s="9"/>
      <c r="J353" s="9">
        <v>6497</v>
      </c>
    </row>
    <row r="354" spans="1:10" ht="12.75">
      <c r="A354" s="9">
        <v>269</v>
      </c>
      <c r="B354" s="9" t="s">
        <v>302</v>
      </c>
      <c r="C354" s="9">
        <v>3417</v>
      </c>
      <c r="D354" s="9"/>
      <c r="E354" s="9">
        <v>3000</v>
      </c>
      <c r="F354" s="9">
        <v>417</v>
      </c>
      <c r="G354" s="9"/>
      <c r="H354" s="9"/>
      <c r="I354" s="9"/>
      <c r="J354" s="9">
        <v>3417</v>
      </c>
    </row>
    <row r="355" spans="1:10" ht="12.75">
      <c r="A355" s="9"/>
      <c r="B355" s="9"/>
      <c r="C355" s="25">
        <f>SUM(C349:C354)</f>
        <v>39825</v>
      </c>
      <c r="D355" s="25">
        <f>SUM(D349:D354)</f>
        <v>5024</v>
      </c>
      <c r="E355" s="25">
        <f>SUM(E349:E354)</f>
        <v>32054</v>
      </c>
      <c r="F355" s="25">
        <f>SUM(F349:F354)</f>
        <v>2747</v>
      </c>
      <c r="G355" s="27"/>
      <c r="H355" s="27"/>
      <c r="I355" s="27"/>
      <c r="J355" s="27">
        <f>SUM(J349:J354)</f>
        <v>39825</v>
      </c>
    </row>
    <row r="356" spans="1:10" ht="12.75">
      <c r="A356" s="9"/>
      <c r="B356" s="9"/>
      <c r="C356" s="9"/>
      <c r="D356" s="9"/>
      <c r="E356" s="9"/>
      <c r="F356" s="9"/>
      <c r="G356" s="9"/>
      <c r="H356" s="9"/>
      <c r="I356" s="9"/>
      <c r="J356" s="9"/>
    </row>
    <row r="357" spans="1:10" ht="12.75">
      <c r="A357" s="9"/>
      <c r="B357" s="28" t="s">
        <v>303</v>
      </c>
      <c r="C357" s="25">
        <f>C274+C277+C286+C292+C304+C316+C333+C347+C355</f>
        <v>334895</v>
      </c>
      <c r="D357" s="25">
        <f aca="true" t="shared" si="11" ref="D357:J357">D274+D277+D286+D292+D304+D316+D333+D347+D355</f>
        <v>56525</v>
      </c>
      <c r="E357" s="25">
        <f t="shared" si="11"/>
        <v>266671</v>
      </c>
      <c r="F357" s="25">
        <f t="shared" si="11"/>
        <v>10659</v>
      </c>
      <c r="G357" s="25">
        <f t="shared" si="11"/>
        <v>0</v>
      </c>
      <c r="H357" s="25">
        <f t="shared" si="11"/>
        <v>40</v>
      </c>
      <c r="I357" s="25">
        <f t="shared" si="11"/>
        <v>0</v>
      </c>
      <c r="J357" s="25">
        <f t="shared" si="11"/>
        <v>334895</v>
      </c>
    </row>
    <row r="358" spans="1:10" ht="12.75">
      <c r="A358" s="9"/>
      <c r="B358" s="9"/>
      <c r="C358" s="9"/>
      <c r="D358" s="9"/>
      <c r="E358" s="9"/>
      <c r="F358" s="9"/>
      <c r="G358" s="9"/>
      <c r="H358" s="9"/>
      <c r="I358" s="9"/>
      <c r="J358" s="9"/>
    </row>
    <row r="359" spans="1:10" ht="12.75">
      <c r="A359" s="9"/>
      <c r="B359" s="16">
        <v>41062</v>
      </c>
      <c r="C359" s="9"/>
      <c r="D359" s="9"/>
      <c r="E359" s="9"/>
      <c r="F359" s="9"/>
      <c r="G359" s="9"/>
      <c r="H359" s="9"/>
      <c r="I359" s="9"/>
      <c r="J359" s="9"/>
    </row>
    <row r="360" spans="1:10" ht="12.75">
      <c r="A360" s="9">
        <v>269</v>
      </c>
      <c r="B360" s="9" t="s">
        <v>304</v>
      </c>
      <c r="C360" s="9">
        <v>5619</v>
      </c>
      <c r="D360" s="9">
        <v>130</v>
      </c>
      <c r="E360" s="9">
        <v>4760</v>
      </c>
      <c r="F360" s="9">
        <v>729</v>
      </c>
      <c r="G360" s="9"/>
      <c r="H360" s="9"/>
      <c r="I360" s="9"/>
      <c r="J360" s="9"/>
    </row>
    <row r="361" spans="1:10" ht="12.75">
      <c r="A361" s="9">
        <v>270</v>
      </c>
      <c r="B361" s="9" t="s">
        <v>305</v>
      </c>
      <c r="C361" s="9">
        <v>5139</v>
      </c>
      <c r="D361" s="9">
        <v>259</v>
      </c>
      <c r="E361" s="9">
        <v>4533</v>
      </c>
      <c r="F361" s="9">
        <v>347</v>
      </c>
      <c r="G361" s="9"/>
      <c r="H361" s="9"/>
      <c r="I361" s="9"/>
      <c r="J361" s="9"/>
    </row>
    <row r="362" spans="1:10" ht="12.75">
      <c r="A362" s="9">
        <v>271</v>
      </c>
      <c r="B362" s="9" t="s">
        <v>306</v>
      </c>
      <c r="C362" s="9">
        <v>10716</v>
      </c>
      <c r="D362" s="9">
        <v>5180</v>
      </c>
      <c r="E362" s="9">
        <v>4800</v>
      </c>
      <c r="F362" s="9">
        <v>736</v>
      </c>
      <c r="G362" s="9"/>
      <c r="H362" s="9"/>
      <c r="I362" s="9"/>
      <c r="J362" s="9"/>
    </row>
    <row r="363" spans="1:10" ht="12.75">
      <c r="A363" s="9"/>
      <c r="B363" s="9"/>
      <c r="C363" s="11">
        <f>SUM(C360:C362)</f>
        <v>21474</v>
      </c>
      <c r="D363" s="11">
        <f>SUM(D360:D362)</f>
        <v>5569</v>
      </c>
      <c r="E363" s="11">
        <f>SUM(E360:E362)</f>
        <v>14093</v>
      </c>
      <c r="F363" s="11">
        <f>SUM(F360:F362)</f>
        <v>1812</v>
      </c>
      <c r="G363" s="9"/>
      <c r="H363" s="9"/>
      <c r="I363" s="9"/>
      <c r="J363" s="9"/>
    </row>
    <row r="364" spans="1:10" ht="12.75">
      <c r="A364" s="9"/>
      <c r="B364" s="16">
        <v>41063</v>
      </c>
      <c r="C364" s="9"/>
      <c r="D364" s="9"/>
      <c r="E364" s="9"/>
      <c r="F364" s="9"/>
      <c r="G364" s="9"/>
      <c r="H364" s="9"/>
      <c r="I364" s="9"/>
      <c r="J364" s="9"/>
    </row>
    <row r="365" spans="1:10" ht="12.75">
      <c r="A365" s="9">
        <v>272</v>
      </c>
      <c r="B365" s="9" t="s">
        <v>307</v>
      </c>
      <c r="C365" s="9">
        <v>1295</v>
      </c>
      <c r="D365" s="9">
        <v>1295</v>
      </c>
      <c r="E365" s="9"/>
      <c r="F365" s="9"/>
      <c r="G365" s="9"/>
      <c r="H365" s="9"/>
      <c r="I365" s="9"/>
      <c r="J365" s="9"/>
    </row>
    <row r="366" spans="1:10" ht="12.75">
      <c r="A366" s="9"/>
      <c r="B366" s="9"/>
      <c r="C366" s="11">
        <f>SUM(C365)</f>
        <v>1295</v>
      </c>
      <c r="D366" s="11">
        <f>SUM(D365)</f>
        <v>1295</v>
      </c>
      <c r="E366" s="11"/>
      <c r="F366" s="11"/>
      <c r="G366" s="9"/>
      <c r="H366" s="9"/>
      <c r="I366" s="9"/>
      <c r="J366" s="9"/>
    </row>
    <row r="367" spans="1:10" ht="12.75">
      <c r="A367" s="9"/>
      <c r="B367" s="16">
        <v>41069</v>
      </c>
      <c r="C367" s="9"/>
      <c r="D367" s="9"/>
      <c r="E367" s="9"/>
      <c r="F367" s="9"/>
      <c r="G367" s="9"/>
      <c r="H367" s="9"/>
      <c r="I367" s="9"/>
      <c r="J367" s="9"/>
    </row>
    <row r="368" spans="1:10" ht="12.75">
      <c r="A368" s="9">
        <v>273</v>
      </c>
      <c r="B368" s="9" t="s">
        <v>308</v>
      </c>
      <c r="C368" s="9">
        <v>10667</v>
      </c>
      <c r="D368" s="9">
        <v>1813</v>
      </c>
      <c r="E368" s="9">
        <v>8224</v>
      </c>
      <c r="F368" s="9">
        <v>630</v>
      </c>
      <c r="G368" s="9"/>
      <c r="H368" s="9"/>
      <c r="I368" s="9"/>
      <c r="J368" s="9"/>
    </row>
    <row r="369" spans="1:10" ht="12.75">
      <c r="A369" s="9">
        <v>274</v>
      </c>
      <c r="B369" s="9" t="s">
        <v>309</v>
      </c>
      <c r="C369" s="9">
        <v>4127</v>
      </c>
      <c r="D369" s="9">
        <v>1295</v>
      </c>
      <c r="E369" s="9">
        <v>2456</v>
      </c>
      <c r="F369" s="9">
        <v>376</v>
      </c>
      <c r="G369" s="9"/>
      <c r="H369" s="9"/>
      <c r="I369" s="9"/>
      <c r="J369" s="9"/>
    </row>
    <row r="370" spans="1:10" ht="12.75">
      <c r="A370" s="9">
        <v>275</v>
      </c>
      <c r="B370" s="9" t="s">
        <v>310</v>
      </c>
      <c r="C370" s="9">
        <v>400</v>
      </c>
      <c r="D370" s="9"/>
      <c r="E370" s="9">
        <v>400</v>
      </c>
      <c r="F370" s="9"/>
      <c r="G370" s="9"/>
      <c r="H370" s="9"/>
      <c r="I370" s="9"/>
      <c r="J370" s="9"/>
    </row>
    <row r="371" spans="1:10" ht="12.75">
      <c r="A371" s="9">
        <v>276</v>
      </c>
      <c r="B371" s="9" t="s">
        <v>311</v>
      </c>
      <c r="C371" s="9">
        <v>576</v>
      </c>
      <c r="D371" s="9"/>
      <c r="E371" s="9">
        <v>576</v>
      </c>
      <c r="F371" s="9"/>
      <c r="G371" s="9"/>
      <c r="H371" s="9"/>
      <c r="I371" s="9"/>
      <c r="J371" s="9"/>
    </row>
    <row r="372" spans="1:10" ht="12.75">
      <c r="A372" s="9"/>
      <c r="B372" s="9"/>
      <c r="C372" s="11">
        <f>SUM(C368:C371)</f>
        <v>15770</v>
      </c>
      <c r="D372" s="11">
        <f>SUM(D368:D371)</f>
        <v>3108</v>
      </c>
      <c r="E372" s="11">
        <f>SUM(E368:E371)</f>
        <v>11656</v>
      </c>
      <c r="F372" s="11">
        <f>SUM(F368:F371)</f>
        <v>1006</v>
      </c>
      <c r="G372" s="9"/>
      <c r="H372" s="9"/>
      <c r="I372" s="9"/>
      <c r="J372" s="9"/>
    </row>
    <row r="373" spans="1:10" ht="12.75">
      <c r="A373" s="9"/>
      <c r="B373" s="16">
        <v>41070</v>
      </c>
      <c r="C373" s="9"/>
      <c r="D373" s="9"/>
      <c r="E373" s="9"/>
      <c r="F373" s="9"/>
      <c r="G373" s="9"/>
      <c r="H373" s="9"/>
      <c r="I373" s="9"/>
      <c r="J373" s="9"/>
    </row>
    <row r="374" spans="1:10" ht="12.75">
      <c r="A374" s="9">
        <v>277</v>
      </c>
      <c r="B374" s="9" t="s">
        <v>312</v>
      </c>
      <c r="C374" s="9">
        <v>23701</v>
      </c>
      <c r="D374" s="9">
        <v>18640</v>
      </c>
      <c r="E374" s="9">
        <v>4701</v>
      </c>
      <c r="F374" s="9">
        <v>360</v>
      </c>
      <c r="G374" s="9"/>
      <c r="H374" s="9"/>
      <c r="I374" s="9"/>
      <c r="J374" s="9"/>
    </row>
    <row r="375" spans="1:10" ht="12.75">
      <c r="A375" s="9">
        <v>278</v>
      </c>
      <c r="B375" s="9" t="s">
        <v>313</v>
      </c>
      <c r="C375" s="9">
        <v>5009</v>
      </c>
      <c r="D375" s="9">
        <v>363</v>
      </c>
      <c r="E375" s="9">
        <v>4150</v>
      </c>
      <c r="F375" s="9">
        <v>496</v>
      </c>
      <c r="G375" s="9"/>
      <c r="H375" s="9"/>
      <c r="I375" s="9"/>
      <c r="J375" s="9"/>
    </row>
    <row r="376" spans="1:10" ht="12.75">
      <c r="A376" s="9">
        <v>279</v>
      </c>
      <c r="B376" s="9" t="s">
        <v>314</v>
      </c>
      <c r="C376" s="9">
        <v>3006</v>
      </c>
      <c r="D376" s="9">
        <v>1500</v>
      </c>
      <c r="E376" s="9">
        <v>1000</v>
      </c>
      <c r="F376" s="9">
        <v>506</v>
      </c>
      <c r="G376" s="9"/>
      <c r="H376" s="9"/>
      <c r="I376" s="9"/>
      <c r="J376" s="9"/>
    </row>
    <row r="377" spans="1:10" ht="12.75">
      <c r="A377" s="9">
        <v>280</v>
      </c>
      <c r="B377" s="9" t="s">
        <v>315</v>
      </c>
      <c r="C377" s="9">
        <v>6806</v>
      </c>
      <c r="D377" s="9">
        <v>777</v>
      </c>
      <c r="E377" s="9">
        <v>5600</v>
      </c>
      <c r="F377" s="9">
        <v>429</v>
      </c>
      <c r="G377" s="9"/>
      <c r="H377" s="9"/>
      <c r="I377" s="9"/>
      <c r="J377" s="9"/>
    </row>
    <row r="378" spans="1:10" ht="12.75">
      <c r="A378" s="9">
        <v>281</v>
      </c>
      <c r="B378" s="9" t="s">
        <v>316</v>
      </c>
      <c r="C378" s="9">
        <v>5168</v>
      </c>
      <c r="D378" s="9"/>
      <c r="E378" s="9">
        <v>4800</v>
      </c>
      <c r="F378" s="9">
        <v>368</v>
      </c>
      <c r="G378" s="9"/>
      <c r="H378" s="9"/>
      <c r="I378" s="9"/>
      <c r="J378" s="9"/>
    </row>
    <row r="379" spans="1:10" ht="12.75">
      <c r="A379" s="9"/>
      <c r="B379" s="9"/>
      <c r="C379" s="11">
        <f>SUM(C374:C378)</f>
        <v>43690</v>
      </c>
      <c r="D379" s="11">
        <f>SUM(D374:D378)</f>
        <v>21280</v>
      </c>
      <c r="E379" s="11">
        <f>SUM(E374:E378)</f>
        <v>20251</v>
      </c>
      <c r="F379" s="11">
        <f>SUM(F374:F378)</f>
        <v>2159</v>
      </c>
      <c r="G379" s="9"/>
      <c r="H379" s="9"/>
      <c r="I379" s="9"/>
      <c r="J379" s="9"/>
    </row>
    <row r="380" spans="1:10" ht="12.75">
      <c r="A380" s="9"/>
      <c r="B380" s="16">
        <v>41076</v>
      </c>
      <c r="C380" s="9"/>
      <c r="D380" s="9"/>
      <c r="E380" s="9"/>
      <c r="F380" s="9"/>
      <c r="G380" s="9"/>
      <c r="H380" s="9"/>
      <c r="I380" s="9"/>
      <c r="J380" s="9"/>
    </row>
    <row r="381" spans="1:10" ht="12.75">
      <c r="A381" s="9">
        <v>282</v>
      </c>
      <c r="B381" s="9" t="s">
        <v>317</v>
      </c>
      <c r="C381" s="9">
        <v>5349</v>
      </c>
      <c r="D381" s="9"/>
      <c r="E381" s="9">
        <v>4968</v>
      </c>
      <c r="F381" s="9">
        <v>381</v>
      </c>
      <c r="G381" s="9"/>
      <c r="H381" s="9"/>
      <c r="I381" s="9"/>
      <c r="J381" s="9"/>
    </row>
    <row r="382" spans="1:10" ht="12.75">
      <c r="A382" s="9" t="s">
        <v>318</v>
      </c>
      <c r="B382" s="9"/>
      <c r="C382" s="9">
        <v>6721</v>
      </c>
      <c r="D382" s="9">
        <v>1295</v>
      </c>
      <c r="E382" s="9">
        <v>5040</v>
      </c>
      <c r="F382" s="9">
        <v>386</v>
      </c>
      <c r="G382" s="9"/>
      <c r="H382" s="9"/>
      <c r="I382" s="9"/>
      <c r="J382" s="9"/>
    </row>
    <row r="383" spans="1:10" ht="12.75">
      <c r="A383" s="9">
        <v>284</v>
      </c>
      <c r="B383" s="9" t="s">
        <v>319</v>
      </c>
      <c r="C383" s="9">
        <v>3260</v>
      </c>
      <c r="D383" s="9">
        <v>2838</v>
      </c>
      <c r="E383" s="9"/>
      <c r="F383" s="9">
        <v>422</v>
      </c>
      <c r="G383" s="9"/>
      <c r="H383" s="9"/>
      <c r="I383" s="9"/>
      <c r="J383" s="9"/>
    </row>
    <row r="384" spans="1:10" ht="12.75">
      <c r="A384" s="9">
        <v>285</v>
      </c>
      <c r="B384" s="9" t="s">
        <v>320</v>
      </c>
      <c r="C384" s="9">
        <v>5966</v>
      </c>
      <c r="D384" s="9">
        <v>2590</v>
      </c>
      <c r="E384" s="9">
        <v>3000</v>
      </c>
      <c r="F384" s="9">
        <v>376</v>
      </c>
      <c r="G384" s="9"/>
      <c r="H384" s="9"/>
      <c r="I384" s="9"/>
      <c r="J384" s="9"/>
    </row>
    <row r="385" spans="1:10" ht="12.75">
      <c r="A385" s="9">
        <v>286</v>
      </c>
      <c r="B385" s="9" t="s">
        <v>321</v>
      </c>
      <c r="C385" s="9">
        <v>6833</v>
      </c>
      <c r="D385" s="9">
        <v>1191</v>
      </c>
      <c r="E385" s="9">
        <v>5240</v>
      </c>
      <c r="F385" s="9">
        <v>402</v>
      </c>
      <c r="G385" s="9"/>
      <c r="H385" s="9"/>
      <c r="I385" s="9"/>
      <c r="J385" s="9"/>
    </row>
    <row r="386" spans="1:10" ht="12.75">
      <c r="A386" s="9">
        <v>287</v>
      </c>
      <c r="B386" s="9" t="s">
        <v>322</v>
      </c>
      <c r="C386" s="9">
        <v>2197</v>
      </c>
      <c r="D386" s="9">
        <v>299</v>
      </c>
      <c r="E386" s="9">
        <v>1500</v>
      </c>
      <c r="F386" s="9">
        <v>398</v>
      </c>
      <c r="G386" s="9"/>
      <c r="H386" s="9"/>
      <c r="I386" s="9"/>
      <c r="J386" s="9"/>
    </row>
    <row r="387" spans="1:10" ht="12.75">
      <c r="A387" s="9">
        <v>288</v>
      </c>
      <c r="B387" s="9" t="s">
        <v>323</v>
      </c>
      <c r="C387" s="9">
        <v>13308</v>
      </c>
      <c r="D387" s="9">
        <v>5180</v>
      </c>
      <c r="E387" s="9">
        <v>7550</v>
      </c>
      <c r="F387" s="9">
        <v>578</v>
      </c>
      <c r="G387" s="9"/>
      <c r="H387" s="9"/>
      <c r="I387" s="9"/>
      <c r="J387" s="9"/>
    </row>
    <row r="388" spans="1:10" ht="12.75">
      <c r="A388" s="9">
        <v>289</v>
      </c>
      <c r="B388" s="9" t="s">
        <v>324</v>
      </c>
      <c r="C388" s="9">
        <v>6684</v>
      </c>
      <c r="D388" s="9">
        <v>696</v>
      </c>
      <c r="E388" s="9">
        <v>5562</v>
      </c>
      <c r="F388" s="9">
        <v>426</v>
      </c>
      <c r="G388" s="9"/>
      <c r="H388" s="9"/>
      <c r="I388" s="9"/>
      <c r="J388" s="9"/>
    </row>
    <row r="389" spans="1:10" ht="12.75">
      <c r="A389" s="9">
        <v>290</v>
      </c>
      <c r="B389" s="9" t="s">
        <v>325</v>
      </c>
      <c r="C389" s="9">
        <v>6054</v>
      </c>
      <c r="D389" s="9">
        <v>518</v>
      </c>
      <c r="E389" s="9">
        <v>4800</v>
      </c>
      <c r="F389" s="9">
        <v>736</v>
      </c>
      <c r="G389" s="9"/>
      <c r="H389" s="9"/>
      <c r="I389" s="9"/>
      <c r="J389" s="9"/>
    </row>
    <row r="390" spans="1:10" ht="12.75">
      <c r="A390" s="9">
        <v>291</v>
      </c>
      <c r="B390" s="9" t="s">
        <v>278</v>
      </c>
      <c r="C390" s="9">
        <v>2247</v>
      </c>
      <c r="D390" s="9">
        <v>2247</v>
      </c>
      <c r="E390" s="9"/>
      <c r="F390" s="9"/>
      <c r="G390" s="9"/>
      <c r="H390" s="9"/>
      <c r="I390" s="9"/>
      <c r="J390" s="9"/>
    </row>
    <row r="391" spans="1:10" ht="12.75">
      <c r="A391" s="9"/>
      <c r="B391" s="9"/>
      <c r="C391" s="11">
        <f>SUM(C381:C390)</f>
        <v>58619</v>
      </c>
      <c r="D391" s="11">
        <f>SUM(D381:D390)</f>
        <v>16854</v>
      </c>
      <c r="E391" s="11">
        <f>SUM(E381:E390)</f>
        <v>37660</v>
      </c>
      <c r="F391" s="11">
        <f>SUM(F381:F390)</f>
        <v>4105</v>
      </c>
      <c r="G391" s="9"/>
      <c r="H391" s="9"/>
      <c r="I391" s="9"/>
      <c r="J391" s="9"/>
    </row>
    <row r="392" spans="1:10" ht="12.75">
      <c r="A392" s="9"/>
      <c r="B392" s="16">
        <v>41077</v>
      </c>
      <c r="C392" s="9"/>
      <c r="D392" s="9"/>
      <c r="E392" s="9"/>
      <c r="F392" s="9"/>
      <c r="G392" s="9"/>
      <c r="H392" s="9"/>
      <c r="I392" s="9"/>
      <c r="J392" s="9"/>
    </row>
    <row r="393" spans="1:10" ht="12.75">
      <c r="A393" s="9">
        <v>292</v>
      </c>
      <c r="B393" s="9" t="s">
        <v>326</v>
      </c>
      <c r="C393" s="9">
        <v>10000</v>
      </c>
      <c r="D393" s="9">
        <v>4333</v>
      </c>
      <c r="E393" s="9">
        <v>5264</v>
      </c>
      <c r="F393" s="9">
        <v>403</v>
      </c>
      <c r="G393" s="9"/>
      <c r="H393" s="9"/>
      <c r="I393" s="9"/>
      <c r="J393" s="9"/>
    </row>
    <row r="394" spans="1:10" ht="12.75">
      <c r="A394" s="9">
        <v>293</v>
      </c>
      <c r="B394" s="9" t="s">
        <v>327</v>
      </c>
      <c r="C394" s="9">
        <v>518</v>
      </c>
      <c r="D394" s="9">
        <v>518</v>
      </c>
      <c r="E394" s="9"/>
      <c r="F394" s="9"/>
      <c r="G394" s="9"/>
      <c r="H394" s="9"/>
      <c r="I394" s="9"/>
      <c r="J394" s="9"/>
    </row>
    <row r="395" spans="1:10" ht="12.75">
      <c r="A395" s="9"/>
      <c r="B395" s="9"/>
      <c r="C395" s="11">
        <f>SUM(C393:C394)</f>
        <v>10518</v>
      </c>
      <c r="D395" s="11">
        <f>SUM(D393:D394)</f>
        <v>4851</v>
      </c>
      <c r="E395" s="11">
        <f>SUM(E393:E394)</f>
        <v>5264</v>
      </c>
      <c r="F395" s="11">
        <f>SUM(F393:F394)</f>
        <v>403</v>
      </c>
      <c r="G395" s="9"/>
      <c r="H395" s="9"/>
      <c r="I395" s="9"/>
      <c r="J395" s="9"/>
    </row>
    <row r="396" spans="1:10" ht="12.75">
      <c r="A396" s="9"/>
      <c r="B396" s="16">
        <v>41083</v>
      </c>
      <c r="C396" s="9"/>
      <c r="D396" s="9"/>
      <c r="E396" s="9"/>
      <c r="F396" s="9"/>
      <c r="G396" s="9"/>
      <c r="H396" s="9"/>
      <c r="I396" s="9"/>
      <c r="J396" s="9"/>
    </row>
    <row r="397" spans="1:10" ht="12.75">
      <c r="A397" s="9">
        <v>294</v>
      </c>
      <c r="B397" s="9" t="s">
        <v>328</v>
      </c>
      <c r="C397" s="9">
        <v>4399</v>
      </c>
      <c r="D397" s="9">
        <v>2827</v>
      </c>
      <c r="E397" s="9">
        <v>1104</v>
      </c>
      <c r="F397" s="9">
        <v>468</v>
      </c>
      <c r="G397" s="9"/>
      <c r="H397" s="9"/>
      <c r="I397" s="9"/>
      <c r="J397" s="9"/>
    </row>
    <row r="398" spans="1:10" ht="12.75">
      <c r="A398" s="9">
        <v>295</v>
      </c>
      <c r="B398" s="9" t="s">
        <v>329</v>
      </c>
      <c r="C398" s="9">
        <v>9343</v>
      </c>
      <c r="D398" s="9">
        <v>3064</v>
      </c>
      <c r="E398" s="9">
        <v>5832</v>
      </c>
      <c r="F398" s="9">
        <v>447</v>
      </c>
      <c r="G398" s="9"/>
      <c r="H398" s="9"/>
      <c r="I398" s="9"/>
      <c r="J398" s="9"/>
    </row>
    <row r="399" spans="1:10" ht="12.75">
      <c r="A399" s="9">
        <v>296</v>
      </c>
      <c r="B399" s="9" t="s">
        <v>330</v>
      </c>
      <c r="C399" s="9">
        <v>3199</v>
      </c>
      <c r="D399" s="9">
        <v>3199</v>
      </c>
      <c r="E399" s="9"/>
      <c r="F399" s="9"/>
      <c r="G399" s="9"/>
      <c r="H399" s="9"/>
      <c r="I399" s="9"/>
      <c r="J399" s="9"/>
    </row>
    <row r="400" spans="1:10" ht="12.75">
      <c r="A400" s="9">
        <v>297</v>
      </c>
      <c r="B400" s="9" t="s">
        <v>331</v>
      </c>
      <c r="C400" s="9">
        <v>5996</v>
      </c>
      <c r="D400" s="9">
        <v>777</v>
      </c>
      <c r="E400" s="9">
        <v>4848</v>
      </c>
      <c r="F400" s="9">
        <v>371</v>
      </c>
      <c r="G400" s="9"/>
      <c r="H400" s="9"/>
      <c r="I400" s="9"/>
      <c r="J400" s="9"/>
    </row>
    <row r="401" spans="1:10" ht="12.75">
      <c r="A401" s="9">
        <v>298</v>
      </c>
      <c r="B401" s="9" t="s">
        <v>332</v>
      </c>
      <c r="C401" s="9">
        <v>6499</v>
      </c>
      <c r="D401" s="9">
        <v>754</v>
      </c>
      <c r="E401" s="9">
        <v>5344</v>
      </c>
      <c r="F401" s="9">
        <v>401</v>
      </c>
      <c r="G401" s="9"/>
      <c r="H401" s="9"/>
      <c r="I401" s="9"/>
      <c r="J401" s="9"/>
    </row>
    <row r="402" spans="1:10" ht="12.75">
      <c r="A402" s="9">
        <v>299</v>
      </c>
      <c r="B402" s="9" t="s">
        <v>289</v>
      </c>
      <c r="C402" s="9">
        <v>3000</v>
      </c>
      <c r="D402" s="9">
        <v>537</v>
      </c>
      <c r="E402" s="9">
        <v>2054</v>
      </c>
      <c r="F402" s="9">
        <v>409</v>
      </c>
      <c r="G402" s="9"/>
      <c r="H402" s="9"/>
      <c r="I402" s="9"/>
      <c r="J402" s="9"/>
    </row>
    <row r="403" spans="1:10" ht="12.75">
      <c r="A403" s="9">
        <v>300</v>
      </c>
      <c r="B403" s="9" t="s">
        <v>333</v>
      </c>
      <c r="C403" s="9">
        <v>5150</v>
      </c>
      <c r="D403" s="9">
        <v>2328</v>
      </c>
      <c r="E403" s="9">
        <v>2447</v>
      </c>
      <c r="F403" s="9">
        <v>375</v>
      </c>
      <c r="G403" s="9"/>
      <c r="H403" s="9"/>
      <c r="I403" s="9"/>
      <c r="J403" s="9"/>
    </row>
    <row r="404" spans="1:10" ht="12.75">
      <c r="A404" s="9">
        <v>301</v>
      </c>
      <c r="B404" s="9" t="s">
        <v>334</v>
      </c>
      <c r="C404" s="9">
        <v>3917</v>
      </c>
      <c r="D404" s="9">
        <v>785</v>
      </c>
      <c r="E404" s="9">
        <v>2716</v>
      </c>
      <c r="F404" s="9">
        <v>416</v>
      </c>
      <c r="G404" s="9"/>
      <c r="H404" s="9"/>
      <c r="I404" s="9"/>
      <c r="J404" s="9"/>
    </row>
    <row r="405" spans="1:10" ht="12.75">
      <c r="A405" s="9">
        <v>302</v>
      </c>
      <c r="B405" s="9" t="s">
        <v>335</v>
      </c>
      <c r="C405" s="9">
        <v>7265</v>
      </c>
      <c r="D405" s="9">
        <v>777</v>
      </c>
      <c r="E405" s="9">
        <v>6026</v>
      </c>
      <c r="F405" s="9">
        <v>462</v>
      </c>
      <c r="G405" s="9"/>
      <c r="H405" s="9"/>
      <c r="I405" s="9"/>
      <c r="J405" s="9"/>
    </row>
    <row r="406" spans="1:10" ht="12.75">
      <c r="A406" s="9">
        <v>303</v>
      </c>
      <c r="B406" s="9" t="s">
        <v>336</v>
      </c>
      <c r="C406" s="9">
        <v>11345</v>
      </c>
      <c r="D406" s="9">
        <v>1383</v>
      </c>
      <c r="E406" s="9">
        <v>9253</v>
      </c>
      <c r="F406" s="9">
        <v>709</v>
      </c>
      <c r="G406" s="9"/>
      <c r="H406" s="9"/>
      <c r="I406" s="9"/>
      <c r="J406" s="9"/>
    </row>
    <row r="407" spans="1:10" ht="12.75">
      <c r="A407" s="9">
        <v>304</v>
      </c>
      <c r="B407" s="9" t="s">
        <v>337</v>
      </c>
      <c r="C407" s="9">
        <v>11600</v>
      </c>
      <c r="D407" s="9">
        <v>1652</v>
      </c>
      <c r="E407" s="9">
        <v>9240</v>
      </c>
      <c r="F407" s="9">
        <v>708</v>
      </c>
      <c r="G407" s="9"/>
      <c r="H407" s="9"/>
      <c r="I407" s="9"/>
      <c r="J407" s="9"/>
    </row>
    <row r="408" spans="1:10" ht="12.75">
      <c r="A408" s="9">
        <v>305</v>
      </c>
      <c r="B408" s="9" t="s">
        <v>262</v>
      </c>
      <c r="C408" s="9">
        <v>2590</v>
      </c>
      <c r="D408" s="9">
        <v>2590</v>
      </c>
      <c r="E408" s="9"/>
      <c r="F408" s="9"/>
      <c r="G408" s="9"/>
      <c r="H408" s="9"/>
      <c r="I408" s="9"/>
      <c r="J408" s="9"/>
    </row>
    <row r="409" spans="1:10" ht="12.75">
      <c r="A409" s="9">
        <v>306</v>
      </c>
      <c r="B409" s="9" t="s">
        <v>338</v>
      </c>
      <c r="C409" s="9">
        <v>1357</v>
      </c>
      <c r="D409" s="9">
        <v>1357</v>
      </c>
      <c r="E409" s="9"/>
      <c r="F409" s="9"/>
      <c r="G409" s="9"/>
      <c r="H409" s="9"/>
      <c r="I409" s="9"/>
      <c r="J409" s="9"/>
    </row>
    <row r="410" spans="1:10" ht="12.75">
      <c r="A410" s="9">
        <v>307</v>
      </c>
      <c r="B410" s="9" t="s">
        <v>339</v>
      </c>
      <c r="C410" s="9">
        <v>702</v>
      </c>
      <c r="D410" s="9">
        <v>321</v>
      </c>
      <c r="E410" s="9"/>
      <c r="F410" s="9">
        <v>381</v>
      </c>
      <c r="G410" s="9"/>
      <c r="H410" s="9"/>
      <c r="I410" s="9"/>
      <c r="J410" s="9"/>
    </row>
    <row r="411" spans="1:10" ht="12.75">
      <c r="A411" s="9">
        <v>308</v>
      </c>
      <c r="B411" s="9" t="s">
        <v>340</v>
      </c>
      <c r="C411" s="9">
        <v>5582</v>
      </c>
      <c r="D411" s="9">
        <v>130</v>
      </c>
      <c r="E411" s="9">
        <v>5064</v>
      </c>
      <c r="F411" s="9">
        <v>388</v>
      </c>
      <c r="G411" s="9"/>
      <c r="H411" s="9"/>
      <c r="I411" s="9"/>
      <c r="J411" s="9"/>
    </row>
    <row r="412" spans="1:10" ht="12.75">
      <c r="A412" s="9"/>
      <c r="B412" s="9"/>
      <c r="C412" s="11">
        <f>SUM(C397:C411)</f>
        <v>81944</v>
      </c>
      <c r="D412" s="11">
        <f>SUM(D397:D411)</f>
        <v>22481</v>
      </c>
      <c r="E412" s="11">
        <f>SUM(E397:E411)</f>
        <v>53928</v>
      </c>
      <c r="F412" s="11">
        <f>SUM(F397:F411)</f>
        <v>5535</v>
      </c>
      <c r="G412" s="9"/>
      <c r="H412" s="9"/>
      <c r="I412" s="9"/>
      <c r="J412" s="9"/>
    </row>
    <row r="413" spans="1:10" ht="12.75">
      <c r="A413" s="1"/>
      <c r="B413" s="29">
        <v>41084</v>
      </c>
      <c r="C413" s="1"/>
      <c r="D413" s="1"/>
      <c r="E413" s="1"/>
      <c r="F413" s="1"/>
      <c r="G413" s="1"/>
      <c r="H413" s="1"/>
      <c r="I413" s="1"/>
      <c r="J413" s="1"/>
    </row>
    <row r="414" spans="1:10" ht="12.75">
      <c r="A414" s="9">
        <v>309</v>
      </c>
      <c r="B414" s="9" t="s">
        <v>341</v>
      </c>
      <c r="C414" s="9">
        <v>6604</v>
      </c>
      <c r="D414" s="9"/>
      <c r="E414" s="9">
        <v>6136</v>
      </c>
      <c r="F414" s="9">
        <v>468</v>
      </c>
      <c r="G414" s="9"/>
      <c r="H414" s="9"/>
      <c r="I414" s="9"/>
      <c r="J414" s="9"/>
    </row>
    <row r="415" spans="1:10" ht="12.75">
      <c r="A415" s="9">
        <v>310</v>
      </c>
      <c r="B415" s="9" t="s">
        <v>286</v>
      </c>
      <c r="C415" s="9">
        <v>1295</v>
      </c>
      <c r="D415" s="9">
        <v>1295</v>
      </c>
      <c r="E415" s="9"/>
      <c r="F415" s="9"/>
      <c r="G415" s="9"/>
      <c r="H415" s="9"/>
      <c r="I415" s="9"/>
      <c r="J415" s="9"/>
    </row>
    <row r="416" spans="1:10" ht="12.75">
      <c r="A416" s="9">
        <v>311</v>
      </c>
      <c r="B416" s="9" t="s">
        <v>342</v>
      </c>
      <c r="C416" s="9">
        <v>3000</v>
      </c>
      <c r="D416" s="9">
        <v>399</v>
      </c>
      <c r="E416" s="9">
        <v>2229</v>
      </c>
      <c r="F416" s="9">
        <v>372</v>
      </c>
      <c r="G416" s="9"/>
      <c r="H416" s="9"/>
      <c r="I416" s="9"/>
      <c r="J416" s="9"/>
    </row>
    <row r="417" spans="1:10" ht="12.75">
      <c r="A417" s="9">
        <v>312</v>
      </c>
      <c r="B417" s="9" t="s">
        <v>343</v>
      </c>
      <c r="C417" s="9">
        <v>989</v>
      </c>
      <c r="D417" s="9">
        <v>989</v>
      </c>
      <c r="E417" s="9"/>
      <c r="F417" s="9"/>
      <c r="G417" s="9"/>
      <c r="H417" s="9"/>
      <c r="I417" s="9"/>
      <c r="J417" s="9"/>
    </row>
    <row r="418" spans="1:10" ht="12.75">
      <c r="A418" s="9">
        <v>313</v>
      </c>
      <c r="B418" s="9" t="s">
        <v>344</v>
      </c>
      <c r="C418" s="9">
        <v>5176</v>
      </c>
      <c r="D418" s="9"/>
      <c r="E418" s="9">
        <v>4808</v>
      </c>
      <c r="F418" s="9">
        <v>368</v>
      </c>
      <c r="G418" s="9"/>
      <c r="H418" s="9"/>
      <c r="I418" s="9"/>
      <c r="J418" s="9"/>
    </row>
    <row r="419" spans="1:10" ht="12.75">
      <c r="A419" s="9">
        <v>314</v>
      </c>
      <c r="B419" s="9" t="s">
        <v>345</v>
      </c>
      <c r="C419" s="9">
        <v>4270</v>
      </c>
      <c r="D419" s="9">
        <v>1502</v>
      </c>
      <c r="E419" s="9">
        <v>2400</v>
      </c>
      <c r="F419" s="9">
        <v>368</v>
      </c>
      <c r="G419" s="9"/>
      <c r="H419" s="9"/>
      <c r="I419" s="9"/>
      <c r="J419" s="9"/>
    </row>
    <row r="420" spans="1:10" ht="12.75">
      <c r="A420" s="9">
        <v>315</v>
      </c>
      <c r="B420" s="9" t="s">
        <v>346</v>
      </c>
      <c r="C420" s="9">
        <v>10336</v>
      </c>
      <c r="D420" s="9"/>
      <c r="E420" s="9">
        <v>9600</v>
      </c>
      <c r="F420" s="9">
        <v>736</v>
      </c>
      <c r="G420" s="9"/>
      <c r="H420" s="9"/>
      <c r="I420" s="9"/>
      <c r="J420" s="9"/>
    </row>
    <row r="421" spans="1:10" ht="12.75">
      <c r="A421" s="9"/>
      <c r="B421" s="9"/>
      <c r="C421" s="11">
        <f>SUM(C414:C420)</f>
        <v>31670</v>
      </c>
      <c r="D421" s="11">
        <f>SUM(D414:D420)</f>
        <v>4185</v>
      </c>
      <c r="E421" s="11">
        <f>SUM(E414:E420)</f>
        <v>25173</v>
      </c>
      <c r="F421" s="11">
        <f>SUM(F414:F420)</f>
        <v>2312</v>
      </c>
      <c r="G421" s="9"/>
      <c r="H421" s="9"/>
      <c r="I421" s="9"/>
      <c r="J421" s="9"/>
    </row>
    <row r="422" spans="1:10" ht="12.75">
      <c r="A422" s="2"/>
      <c r="B422" s="30">
        <v>41090</v>
      </c>
      <c r="C422" s="2"/>
      <c r="D422" s="2"/>
      <c r="E422" s="2"/>
      <c r="F422" s="2"/>
      <c r="G422" s="2"/>
      <c r="H422" s="2"/>
      <c r="I422" s="2"/>
      <c r="J422" s="2"/>
    </row>
    <row r="423" spans="1:10" ht="12.75">
      <c r="A423" s="9">
        <v>316</v>
      </c>
      <c r="B423" s="9" t="s">
        <v>347</v>
      </c>
      <c r="C423" s="9">
        <v>2943</v>
      </c>
      <c r="D423" s="9"/>
      <c r="E423" s="9">
        <v>2520</v>
      </c>
      <c r="F423" s="9">
        <v>423</v>
      </c>
      <c r="G423" s="9"/>
      <c r="H423" s="9"/>
      <c r="I423" s="9"/>
      <c r="J423" s="9"/>
    </row>
    <row r="424" spans="1:10" ht="12.75">
      <c r="A424" s="9">
        <v>317</v>
      </c>
      <c r="B424" s="9" t="s">
        <v>348</v>
      </c>
      <c r="C424" s="9">
        <v>6076</v>
      </c>
      <c r="D424" s="9"/>
      <c r="E424" s="9">
        <v>5644</v>
      </c>
      <c r="F424" s="9">
        <v>432</v>
      </c>
      <c r="G424" s="9"/>
      <c r="H424" s="9"/>
      <c r="I424" s="9"/>
      <c r="J424" s="9"/>
    </row>
    <row r="425" spans="1:10" ht="12.75">
      <c r="A425" s="9">
        <v>318</v>
      </c>
      <c r="B425" s="9" t="s">
        <v>333</v>
      </c>
      <c r="C425" s="9">
        <v>3471</v>
      </c>
      <c r="D425" s="9">
        <v>3471</v>
      </c>
      <c r="E425" s="9"/>
      <c r="F425" s="9"/>
      <c r="G425" s="9"/>
      <c r="H425" s="9"/>
      <c r="I425" s="9"/>
      <c r="J425" s="9"/>
    </row>
    <row r="426" spans="1:10" ht="12.75">
      <c r="A426" s="9">
        <v>319</v>
      </c>
      <c r="B426" s="9" t="s">
        <v>348</v>
      </c>
      <c r="C426" s="9">
        <v>12</v>
      </c>
      <c r="D426" s="9"/>
      <c r="E426" s="9">
        <v>12</v>
      </c>
      <c r="F426" s="9"/>
      <c r="G426" s="9"/>
      <c r="H426" s="9"/>
      <c r="I426" s="9"/>
      <c r="J426" s="9"/>
    </row>
    <row r="427" spans="1:10" ht="12.75">
      <c r="A427" s="9">
        <v>320</v>
      </c>
      <c r="B427" s="9" t="s">
        <v>343</v>
      </c>
      <c r="C427" s="9">
        <v>5832</v>
      </c>
      <c r="D427" s="9">
        <v>632</v>
      </c>
      <c r="E427" s="9">
        <v>5200</v>
      </c>
      <c r="F427" s="9"/>
      <c r="G427" s="9"/>
      <c r="H427" s="9"/>
      <c r="I427" s="9"/>
      <c r="J427" s="9"/>
    </row>
    <row r="428" spans="1:10" ht="12.75">
      <c r="A428" s="9">
        <v>321</v>
      </c>
      <c r="B428" s="9" t="s">
        <v>349</v>
      </c>
      <c r="C428" s="9">
        <v>4470</v>
      </c>
      <c r="D428" s="9">
        <v>777</v>
      </c>
      <c r="E428" s="9">
        <v>3124</v>
      </c>
      <c r="F428" s="9">
        <v>569</v>
      </c>
      <c r="G428" s="9"/>
      <c r="H428" s="9"/>
      <c r="I428" s="9"/>
      <c r="J428" s="9"/>
    </row>
    <row r="429" spans="1:10" ht="12.75">
      <c r="A429" s="9">
        <v>322</v>
      </c>
      <c r="B429" s="9" t="s">
        <v>350</v>
      </c>
      <c r="C429" s="9">
        <v>3426</v>
      </c>
      <c r="D429" s="9">
        <v>26</v>
      </c>
      <c r="E429" s="9">
        <v>2948</v>
      </c>
      <c r="F429" s="9">
        <v>452</v>
      </c>
      <c r="G429" s="9"/>
      <c r="H429" s="9"/>
      <c r="I429" s="9"/>
      <c r="J429" s="9"/>
    </row>
    <row r="430" spans="1:10" ht="12.75">
      <c r="A430" s="9">
        <v>323</v>
      </c>
      <c r="B430" s="9" t="s">
        <v>351</v>
      </c>
      <c r="C430" s="9">
        <v>6527</v>
      </c>
      <c r="D430" s="9">
        <v>518</v>
      </c>
      <c r="E430" s="9">
        <v>5581</v>
      </c>
      <c r="F430" s="9">
        <v>428</v>
      </c>
      <c r="G430" s="9"/>
      <c r="H430" s="9"/>
      <c r="I430" s="9"/>
      <c r="J430" s="9"/>
    </row>
    <row r="431" spans="1:10" ht="12.75">
      <c r="A431" s="9">
        <v>324</v>
      </c>
      <c r="B431" s="9" t="s">
        <v>352</v>
      </c>
      <c r="C431" s="9">
        <v>2499</v>
      </c>
      <c r="D431" s="9">
        <v>2499</v>
      </c>
      <c r="E431" s="9"/>
      <c r="F431" s="9"/>
      <c r="G431" s="9"/>
      <c r="H431" s="9"/>
      <c r="I431" s="9"/>
      <c r="J431" s="9"/>
    </row>
    <row r="432" spans="1:10" ht="12.75">
      <c r="A432" s="9">
        <v>325</v>
      </c>
      <c r="B432" s="9" t="s">
        <v>353</v>
      </c>
      <c r="C432" s="9">
        <v>1458</v>
      </c>
      <c r="D432" s="9">
        <v>1036</v>
      </c>
      <c r="E432" s="9"/>
      <c r="F432" s="9">
        <v>422</v>
      </c>
      <c r="G432" s="9"/>
      <c r="H432" s="9"/>
      <c r="I432" s="9"/>
      <c r="J432" s="9"/>
    </row>
    <row r="433" spans="1:10" ht="12.75">
      <c r="A433" s="9">
        <v>326</v>
      </c>
      <c r="B433" s="9" t="s">
        <v>354</v>
      </c>
      <c r="C433" s="9">
        <v>1578</v>
      </c>
      <c r="D433" s="9">
        <v>1578</v>
      </c>
      <c r="E433" s="9"/>
      <c r="F433" s="9"/>
      <c r="G433" s="9"/>
      <c r="H433" s="9"/>
      <c r="I433" s="9"/>
      <c r="J433" s="9"/>
    </row>
    <row r="434" spans="1:10" ht="12.75">
      <c r="A434" s="9">
        <v>327</v>
      </c>
      <c r="B434" s="9" t="s">
        <v>355</v>
      </c>
      <c r="C434" s="9">
        <v>6225</v>
      </c>
      <c r="D434" s="9">
        <v>963</v>
      </c>
      <c r="E434" s="9">
        <v>4888</v>
      </c>
      <c r="F434" s="9">
        <v>374</v>
      </c>
      <c r="G434" s="9"/>
      <c r="H434" s="9"/>
      <c r="I434" s="9"/>
      <c r="J434" s="9"/>
    </row>
    <row r="435" spans="1:10" ht="12.75">
      <c r="A435" s="9"/>
      <c r="B435" s="9"/>
      <c r="C435" s="11">
        <f>SUM(C423:C434)</f>
        <v>44517</v>
      </c>
      <c r="D435" s="11">
        <f>SUM(D423:D434)</f>
        <v>11500</v>
      </c>
      <c r="E435" s="11">
        <f>SUM(E423:E434)</f>
        <v>29917</v>
      </c>
      <c r="F435" s="11">
        <f>SUM(F423:F434)</f>
        <v>3100</v>
      </c>
      <c r="G435" s="9"/>
      <c r="H435" s="9"/>
      <c r="I435" s="9"/>
      <c r="J435" s="9"/>
    </row>
    <row r="436" spans="1:10" ht="12.75">
      <c r="A436" s="9"/>
      <c r="B436" s="9"/>
      <c r="C436" s="9"/>
      <c r="D436" s="9"/>
      <c r="E436" s="9"/>
      <c r="F436" s="9"/>
      <c r="G436" s="9"/>
      <c r="H436" s="9"/>
      <c r="I436" s="9"/>
      <c r="J436" s="9"/>
    </row>
    <row r="437" spans="1:10" ht="12.75">
      <c r="A437" s="9"/>
      <c r="B437" s="9" t="s">
        <v>356</v>
      </c>
      <c r="C437" s="25">
        <f>C363+C366+C372+C379+C391+C395+C412+C421+C435</f>
        <v>309497</v>
      </c>
      <c r="D437" s="25">
        <f>D363+D366+D372+D379+D391+D395+D412+D421+D435</f>
        <v>91123</v>
      </c>
      <c r="E437" s="25">
        <f>E363+E372+E379+E391+E395+E412+E421+E435</f>
        <v>197942</v>
      </c>
      <c r="F437" s="25">
        <f>F363+F366+F372+F379+F391+F395+F412+F421+F435</f>
        <v>20432</v>
      </c>
      <c r="G437" s="9"/>
      <c r="H437" s="9"/>
      <c r="I437" s="9"/>
      <c r="J437" s="9"/>
    </row>
    <row r="438" spans="1:10" ht="12.75">
      <c r="A438" s="9"/>
      <c r="B438" s="16">
        <v>41091</v>
      </c>
      <c r="C438" s="9"/>
      <c r="D438" s="9"/>
      <c r="E438" s="9"/>
      <c r="F438" s="9"/>
      <c r="G438" s="9"/>
      <c r="H438" s="9"/>
      <c r="I438" s="9"/>
      <c r="J438" s="9"/>
    </row>
    <row r="439" spans="1:10" ht="12.75">
      <c r="A439" s="9">
        <v>328</v>
      </c>
      <c r="B439" s="9" t="s">
        <v>357</v>
      </c>
      <c r="C439" s="9">
        <v>6475</v>
      </c>
      <c r="D439" s="9">
        <v>963</v>
      </c>
      <c r="E439" s="9">
        <v>5120</v>
      </c>
      <c r="F439" s="9">
        <v>392</v>
      </c>
      <c r="G439" s="9"/>
      <c r="H439" s="9"/>
      <c r="I439" s="9"/>
      <c r="J439" s="9"/>
    </row>
    <row r="440" spans="1:10" ht="12.75">
      <c r="A440" s="9">
        <v>329</v>
      </c>
      <c r="B440" s="9" t="s">
        <v>358</v>
      </c>
      <c r="C440" s="9">
        <v>3000</v>
      </c>
      <c r="D440" s="9">
        <v>412</v>
      </c>
      <c r="E440" s="9">
        <v>2209</v>
      </c>
      <c r="F440" s="9">
        <v>379</v>
      </c>
      <c r="G440" s="9"/>
      <c r="H440" s="9"/>
      <c r="I440" s="9"/>
      <c r="J440" s="9"/>
    </row>
    <row r="441" spans="1:10" ht="12.75">
      <c r="A441" s="9"/>
      <c r="B441" s="9"/>
      <c r="C441" s="11">
        <f>SUM(C439:C440)</f>
        <v>9475</v>
      </c>
      <c r="D441" s="11">
        <f>SUM(D439:D440)</f>
        <v>1375</v>
      </c>
      <c r="E441" s="11">
        <f>SUM(E439:E440)</f>
        <v>7329</v>
      </c>
      <c r="F441" s="11">
        <f>SUM(F439:F440)</f>
        <v>771</v>
      </c>
      <c r="G441" s="9"/>
      <c r="H441" s="9"/>
      <c r="I441" s="9"/>
      <c r="J441" s="9"/>
    </row>
    <row r="442" spans="1:10" ht="12.75">
      <c r="A442" s="9"/>
      <c r="B442" s="16">
        <v>41097</v>
      </c>
      <c r="C442" s="9"/>
      <c r="D442" s="9"/>
      <c r="E442" s="9"/>
      <c r="F442" s="9"/>
      <c r="G442" s="9"/>
      <c r="H442" s="9"/>
      <c r="I442" s="9"/>
      <c r="J442" s="9"/>
    </row>
    <row r="443" spans="1:10" ht="12.75">
      <c r="A443" s="9">
        <v>330</v>
      </c>
      <c r="B443" s="9" t="s">
        <v>359</v>
      </c>
      <c r="C443" s="9">
        <v>825</v>
      </c>
      <c r="D443" s="9">
        <v>825</v>
      </c>
      <c r="E443" s="9"/>
      <c r="F443" s="9"/>
      <c r="G443" s="9"/>
      <c r="H443" s="9"/>
      <c r="I443" s="9"/>
      <c r="J443" s="9"/>
    </row>
    <row r="444" spans="1:10" ht="12.75">
      <c r="A444" s="9">
        <v>331</v>
      </c>
      <c r="B444" s="9" t="s">
        <v>360</v>
      </c>
      <c r="C444" s="9">
        <v>7999</v>
      </c>
      <c r="D444" s="9">
        <v>701</v>
      </c>
      <c r="E444" s="9">
        <v>6510</v>
      </c>
      <c r="F444" s="9">
        <v>488</v>
      </c>
      <c r="G444" s="9">
        <v>300</v>
      </c>
      <c r="H444" s="9"/>
      <c r="I444" s="9"/>
      <c r="J444" s="9"/>
    </row>
    <row r="445" spans="1:10" ht="12.75">
      <c r="A445" s="9">
        <v>332</v>
      </c>
      <c r="B445" s="9" t="s">
        <v>249</v>
      </c>
      <c r="C445" s="9">
        <v>1499</v>
      </c>
      <c r="D445" s="9">
        <v>1499</v>
      </c>
      <c r="E445" s="9"/>
      <c r="F445" s="9"/>
      <c r="G445" s="9"/>
      <c r="H445" s="9"/>
      <c r="I445" s="9"/>
      <c r="J445" s="9"/>
    </row>
    <row r="446" spans="1:10" ht="12.75">
      <c r="A446" s="9">
        <v>333</v>
      </c>
      <c r="B446" s="9" t="s">
        <v>361</v>
      </c>
      <c r="C446" s="9">
        <v>6772</v>
      </c>
      <c r="D446" s="9">
        <v>789</v>
      </c>
      <c r="E446" s="9">
        <v>5557</v>
      </c>
      <c r="F446" s="9">
        <v>426</v>
      </c>
      <c r="G446" s="9"/>
      <c r="H446" s="9"/>
      <c r="I446" s="9"/>
      <c r="J446" s="9"/>
    </row>
    <row r="447" spans="1:10" ht="12.75">
      <c r="A447" s="9">
        <v>334</v>
      </c>
      <c r="B447" s="9" t="s">
        <v>362</v>
      </c>
      <c r="C447" s="9">
        <v>10336</v>
      </c>
      <c r="D447" s="9"/>
      <c r="E447" s="9">
        <v>9600</v>
      </c>
      <c r="F447" s="9">
        <v>736</v>
      </c>
      <c r="G447" s="9"/>
      <c r="H447" s="9"/>
      <c r="I447" s="9"/>
      <c r="J447" s="9"/>
    </row>
    <row r="448" spans="1:10" ht="12.75">
      <c r="A448" s="9">
        <v>335</v>
      </c>
      <c r="B448" s="9" t="s">
        <v>363</v>
      </c>
      <c r="C448" s="9">
        <v>7275</v>
      </c>
      <c r="D448" s="9">
        <v>2750</v>
      </c>
      <c r="E448" s="9">
        <v>4000</v>
      </c>
      <c r="F448" s="9">
        <v>525</v>
      </c>
      <c r="G448" s="9"/>
      <c r="H448" s="9"/>
      <c r="I448" s="9"/>
      <c r="J448" s="9"/>
    </row>
    <row r="449" spans="1:10" ht="12.75">
      <c r="A449" s="9">
        <v>336</v>
      </c>
      <c r="B449" s="9" t="s">
        <v>364</v>
      </c>
      <c r="C449" s="9">
        <v>6000</v>
      </c>
      <c r="D449" s="9">
        <v>2000</v>
      </c>
      <c r="E449" s="9">
        <v>4000</v>
      </c>
      <c r="F449" s="9"/>
      <c r="G449" s="9"/>
      <c r="H449" s="9"/>
      <c r="I449" s="9"/>
      <c r="J449" s="9"/>
    </row>
    <row r="450" spans="1:10" ht="12.75">
      <c r="A450" s="9"/>
      <c r="B450" s="9"/>
      <c r="C450" s="11">
        <f>SUM(C443:C449)</f>
        <v>40706</v>
      </c>
      <c r="D450" s="11">
        <f>SUM(D443:D449)</f>
        <v>8564</v>
      </c>
      <c r="E450" s="11">
        <f>SUM(E443:E449)</f>
        <v>29667</v>
      </c>
      <c r="F450" s="11">
        <f>SUM(F443:F449)</f>
        <v>2175</v>
      </c>
      <c r="G450" s="11">
        <f>SUM(G443:G449)</f>
        <v>300</v>
      </c>
      <c r="H450" s="9"/>
      <c r="I450" s="9"/>
      <c r="J450" s="9"/>
    </row>
    <row r="451" spans="1:10" ht="12.75">
      <c r="A451" s="9"/>
      <c r="B451" s="16">
        <v>41098</v>
      </c>
      <c r="C451" s="9"/>
      <c r="D451" s="9"/>
      <c r="E451" s="9"/>
      <c r="F451" s="9"/>
      <c r="G451" s="9"/>
      <c r="H451" s="9"/>
      <c r="I451" s="9"/>
      <c r="J451" s="9"/>
    </row>
    <row r="452" spans="1:10" ht="12.75">
      <c r="A452" s="9">
        <v>337</v>
      </c>
      <c r="B452" s="9" t="s">
        <v>365</v>
      </c>
      <c r="C452" s="9">
        <v>1700</v>
      </c>
      <c r="D452" s="9"/>
      <c r="E452" s="9">
        <v>1700</v>
      </c>
      <c r="F452" s="9"/>
      <c r="G452" s="9"/>
      <c r="H452" s="9"/>
      <c r="I452" s="9"/>
      <c r="J452" s="9"/>
    </row>
    <row r="453" spans="1:10" ht="12.75">
      <c r="A453" s="9">
        <v>338</v>
      </c>
      <c r="B453" s="9" t="s">
        <v>365</v>
      </c>
      <c r="C453" s="9">
        <v>825</v>
      </c>
      <c r="D453" s="9">
        <v>825</v>
      </c>
      <c r="E453" s="9"/>
      <c r="F453" s="9"/>
      <c r="G453" s="9"/>
      <c r="H453" s="9"/>
      <c r="I453" s="9"/>
      <c r="J453" s="9"/>
    </row>
    <row r="454" spans="1:10" ht="12.75">
      <c r="A454" s="9">
        <v>339</v>
      </c>
      <c r="B454" s="9" t="s">
        <v>366</v>
      </c>
      <c r="C454" s="9">
        <v>6021</v>
      </c>
      <c r="D454" s="9">
        <v>1224</v>
      </c>
      <c r="E454" s="9">
        <v>4456</v>
      </c>
      <c r="F454" s="9">
        <v>341</v>
      </c>
      <c r="G454" s="9"/>
      <c r="H454" s="9"/>
      <c r="I454" s="9"/>
      <c r="J454" s="9"/>
    </row>
    <row r="455" spans="1:10" ht="12.75">
      <c r="A455" s="9">
        <v>340</v>
      </c>
      <c r="B455" s="9" t="s">
        <v>367</v>
      </c>
      <c r="C455" s="9">
        <v>1525</v>
      </c>
      <c r="D455" s="9">
        <v>525</v>
      </c>
      <c r="E455" s="9">
        <v>1000</v>
      </c>
      <c r="F455" s="9"/>
      <c r="G455" s="9"/>
      <c r="H455" s="9"/>
      <c r="I455" s="9"/>
      <c r="J455" s="9"/>
    </row>
    <row r="456" spans="1:10" ht="12.75">
      <c r="A456" s="9">
        <v>341</v>
      </c>
      <c r="B456" s="9" t="s">
        <v>368</v>
      </c>
      <c r="C456" s="9">
        <v>7591</v>
      </c>
      <c r="D456" s="9">
        <v>1650</v>
      </c>
      <c r="E456" s="9">
        <v>5518</v>
      </c>
      <c r="F456" s="9">
        <v>423</v>
      </c>
      <c r="G456" s="9"/>
      <c r="H456" s="9"/>
      <c r="I456" s="9"/>
      <c r="J456" s="9"/>
    </row>
    <row r="457" spans="1:10" ht="12.75">
      <c r="A457" s="9">
        <v>342</v>
      </c>
      <c r="B457" s="9" t="s">
        <v>369</v>
      </c>
      <c r="C457" s="9">
        <v>2950</v>
      </c>
      <c r="D457" s="9">
        <v>2950</v>
      </c>
      <c r="E457" s="9"/>
      <c r="F457" s="9"/>
      <c r="G457" s="9"/>
      <c r="H457" s="9"/>
      <c r="I457" s="9"/>
      <c r="J457" s="9"/>
    </row>
    <row r="458" spans="1:10" ht="12.75">
      <c r="A458" s="9">
        <v>343</v>
      </c>
      <c r="B458" s="9" t="s">
        <v>370</v>
      </c>
      <c r="C458" s="9">
        <v>4700</v>
      </c>
      <c r="D458" s="9">
        <v>1988</v>
      </c>
      <c r="E458" s="9">
        <v>2712</v>
      </c>
      <c r="F458" s="9"/>
      <c r="G458" s="9"/>
      <c r="H458" s="9"/>
      <c r="I458" s="9"/>
      <c r="J458" s="9"/>
    </row>
    <row r="459" spans="1:10" ht="12.75">
      <c r="A459" s="9">
        <v>344</v>
      </c>
      <c r="B459" s="9" t="s">
        <v>371</v>
      </c>
      <c r="C459" s="9">
        <v>2448</v>
      </c>
      <c r="D459" s="9"/>
      <c r="E459" s="9">
        <v>2060</v>
      </c>
      <c r="F459" s="9">
        <v>388</v>
      </c>
      <c r="G459" s="9"/>
      <c r="H459" s="9"/>
      <c r="I459" s="9"/>
      <c r="J459" s="9"/>
    </row>
    <row r="460" spans="1:10" ht="12.75">
      <c r="A460" s="9">
        <v>345</v>
      </c>
      <c r="B460" s="9" t="s">
        <v>343</v>
      </c>
      <c r="C460" s="9">
        <v>6336</v>
      </c>
      <c r="D460" s="9"/>
      <c r="E460" s="9">
        <v>5600</v>
      </c>
      <c r="F460" s="9">
        <v>736</v>
      </c>
      <c r="G460" s="9"/>
      <c r="H460" s="9"/>
      <c r="I460" s="9"/>
      <c r="J460" s="9"/>
    </row>
    <row r="461" spans="1:10" ht="12.75">
      <c r="A461" s="9"/>
      <c r="B461" s="9"/>
      <c r="C461" s="11">
        <f>SUM(C452:C460)</f>
        <v>34096</v>
      </c>
      <c r="D461" s="11">
        <f>SUM(D452:D460)</f>
        <v>9162</v>
      </c>
      <c r="E461" s="11">
        <f>SUM(E452:E460)</f>
        <v>23046</v>
      </c>
      <c r="F461" s="11">
        <f>SUM(F452:F460)</f>
        <v>1888</v>
      </c>
      <c r="G461" s="9"/>
      <c r="H461" s="9"/>
      <c r="I461" s="9"/>
      <c r="J461" s="9"/>
    </row>
    <row r="462" spans="1:10" ht="12.75">
      <c r="A462" s="9"/>
      <c r="B462" s="16">
        <v>41104</v>
      </c>
      <c r="C462" s="9"/>
      <c r="D462" s="9"/>
      <c r="E462" s="9"/>
      <c r="F462" s="9"/>
      <c r="G462" s="9"/>
      <c r="H462" s="9"/>
      <c r="I462" s="9"/>
      <c r="J462" s="9"/>
    </row>
    <row r="463" spans="1:10" ht="12.75">
      <c r="A463" s="9">
        <v>346</v>
      </c>
      <c r="B463" s="9" t="s">
        <v>372</v>
      </c>
      <c r="C463" s="9">
        <v>1100</v>
      </c>
      <c r="D463" s="9">
        <v>1100</v>
      </c>
      <c r="E463" s="9"/>
      <c r="F463" s="9"/>
      <c r="G463" s="9"/>
      <c r="H463" s="9"/>
      <c r="I463" s="9"/>
      <c r="J463" s="9"/>
    </row>
    <row r="464" spans="1:10" ht="12.75">
      <c r="A464" s="9">
        <v>347</v>
      </c>
      <c r="B464" s="9" t="s">
        <v>373</v>
      </c>
      <c r="C464" s="9">
        <v>5385</v>
      </c>
      <c r="D464" s="9"/>
      <c r="E464" s="9">
        <v>5002</v>
      </c>
      <c r="F464" s="9">
        <v>383</v>
      </c>
      <c r="G464" s="9"/>
      <c r="H464" s="9"/>
      <c r="I464" s="9"/>
      <c r="J464" s="9"/>
    </row>
    <row r="465" spans="1:10" ht="12.75">
      <c r="A465" s="9">
        <v>348</v>
      </c>
      <c r="B465" s="9" t="s">
        <v>374</v>
      </c>
      <c r="C465" s="9">
        <v>6055</v>
      </c>
      <c r="D465" s="9">
        <v>500</v>
      </c>
      <c r="E465" s="9">
        <v>5160</v>
      </c>
      <c r="F465" s="9">
        <v>395</v>
      </c>
      <c r="G465" s="9"/>
      <c r="H465" s="9"/>
      <c r="I465" s="9"/>
      <c r="J465" s="9"/>
    </row>
    <row r="466" spans="1:10" ht="12.75">
      <c r="A466" s="9">
        <v>349</v>
      </c>
      <c r="B466" s="9" t="s">
        <v>375</v>
      </c>
      <c r="C466" s="9">
        <v>5967</v>
      </c>
      <c r="D466" s="9"/>
      <c r="E466" s="9">
        <v>5542</v>
      </c>
      <c r="F466" s="9">
        <v>425</v>
      </c>
      <c r="G466" s="9"/>
      <c r="H466" s="9"/>
      <c r="I466" s="9"/>
      <c r="J466" s="9"/>
    </row>
    <row r="467" spans="1:10" ht="12.75">
      <c r="A467" s="9">
        <v>350</v>
      </c>
      <c r="B467" s="9" t="s">
        <v>376</v>
      </c>
      <c r="C467" s="9">
        <v>7232</v>
      </c>
      <c r="D467" s="9">
        <v>1999</v>
      </c>
      <c r="E467" s="9">
        <v>4861</v>
      </c>
      <c r="F467" s="9">
        <v>372</v>
      </c>
      <c r="G467" s="9"/>
      <c r="H467" s="9"/>
      <c r="I467" s="9"/>
      <c r="J467" s="9"/>
    </row>
    <row r="468" spans="1:10" ht="12.75">
      <c r="A468" s="9">
        <v>351</v>
      </c>
      <c r="B468" s="9" t="s">
        <v>377</v>
      </c>
      <c r="C468" s="9">
        <v>6529</v>
      </c>
      <c r="D468" s="9">
        <v>500</v>
      </c>
      <c r="E468" s="9">
        <v>5600</v>
      </c>
      <c r="F468" s="9">
        <v>429</v>
      </c>
      <c r="G468" s="9"/>
      <c r="H468" s="9"/>
      <c r="I468" s="9"/>
      <c r="J468" s="9"/>
    </row>
    <row r="469" spans="1:10" ht="12.75">
      <c r="A469" s="9">
        <v>352</v>
      </c>
      <c r="B469" s="9" t="s">
        <v>378</v>
      </c>
      <c r="C469" s="9">
        <v>5972</v>
      </c>
      <c r="D469" s="9"/>
      <c r="E469" s="9">
        <v>5547</v>
      </c>
      <c r="F469" s="9">
        <v>425</v>
      </c>
      <c r="G469" s="9"/>
      <c r="H469" s="9"/>
      <c r="I469" s="9"/>
      <c r="J469" s="9"/>
    </row>
    <row r="470" spans="1:10" ht="12.75">
      <c r="A470" s="9">
        <v>353</v>
      </c>
      <c r="B470" s="9" t="s">
        <v>379</v>
      </c>
      <c r="C470" s="9">
        <v>8876</v>
      </c>
      <c r="D470" s="9">
        <v>2750</v>
      </c>
      <c r="E470" s="9">
        <v>5690</v>
      </c>
      <c r="F470" s="9">
        <v>436</v>
      </c>
      <c r="G470" s="9"/>
      <c r="H470" s="9"/>
      <c r="I470" s="9"/>
      <c r="J470" s="9"/>
    </row>
    <row r="471" spans="1:10" ht="12.75">
      <c r="A471" s="9">
        <v>354</v>
      </c>
      <c r="B471" s="9" t="s">
        <v>380</v>
      </c>
      <c r="C471" s="9">
        <v>3149</v>
      </c>
      <c r="D471" s="9">
        <v>3149</v>
      </c>
      <c r="E471" s="9"/>
      <c r="F471" s="9"/>
      <c r="G471" s="9"/>
      <c r="H471" s="9"/>
      <c r="I471" s="9"/>
      <c r="J471" s="9"/>
    </row>
    <row r="472" spans="1:10" ht="12.75">
      <c r="A472" s="9">
        <v>355</v>
      </c>
      <c r="B472" s="9" t="s">
        <v>381</v>
      </c>
      <c r="C472" s="9">
        <v>6811</v>
      </c>
      <c r="D472" s="9">
        <v>1557</v>
      </c>
      <c r="E472" s="9">
        <v>4880</v>
      </c>
      <c r="F472" s="9">
        <v>374</v>
      </c>
      <c r="G472" s="9"/>
      <c r="H472" s="9"/>
      <c r="I472" s="9"/>
      <c r="J472" s="9"/>
    </row>
    <row r="473" spans="1:10" ht="12.75">
      <c r="A473" s="9">
        <v>356</v>
      </c>
      <c r="B473" s="9" t="s">
        <v>382</v>
      </c>
      <c r="C473" s="9">
        <v>5995</v>
      </c>
      <c r="D473" s="9"/>
      <c r="E473" s="9">
        <v>5568</v>
      </c>
      <c r="F473" s="9">
        <v>427</v>
      </c>
      <c r="G473" s="9"/>
      <c r="H473" s="9"/>
      <c r="I473" s="9"/>
      <c r="J473" s="9"/>
    </row>
    <row r="474" spans="1:10" ht="12.75">
      <c r="A474" s="9"/>
      <c r="B474" s="9"/>
      <c r="C474" s="11">
        <f>SUM(C463:C473)</f>
        <v>63071</v>
      </c>
      <c r="D474" s="11">
        <f>SUM(D463:D473)</f>
        <v>11555</v>
      </c>
      <c r="E474" s="11">
        <f>SUM(E463:E473)</f>
        <v>47850</v>
      </c>
      <c r="F474" s="11">
        <f>SUM(F463:F473)</f>
        <v>3666</v>
      </c>
      <c r="G474" s="9"/>
      <c r="H474" s="9"/>
      <c r="I474" s="9"/>
      <c r="J474" s="9"/>
    </row>
    <row r="475" spans="1:10" ht="12.75">
      <c r="A475" s="9"/>
      <c r="B475" s="16">
        <v>41105</v>
      </c>
      <c r="C475" s="9"/>
      <c r="D475" s="9"/>
      <c r="E475" s="9"/>
      <c r="F475" s="9"/>
      <c r="G475" s="9"/>
      <c r="H475" s="9"/>
      <c r="I475" s="9"/>
      <c r="J475" s="9"/>
    </row>
    <row r="476" spans="1:10" ht="12.75">
      <c r="A476" s="9">
        <v>357</v>
      </c>
      <c r="B476" s="9" t="s">
        <v>383</v>
      </c>
      <c r="C476" s="9">
        <v>3452</v>
      </c>
      <c r="D476" s="9"/>
      <c r="E476" s="9">
        <v>3000</v>
      </c>
      <c r="F476" s="9">
        <v>452</v>
      </c>
      <c r="G476" s="9"/>
      <c r="H476" s="9"/>
      <c r="I476" s="9"/>
      <c r="J476" s="9"/>
    </row>
    <row r="477" spans="1:10" ht="12.75">
      <c r="A477" s="9">
        <v>358</v>
      </c>
      <c r="B477" s="9" t="s">
        <v>384</v>
      </c>
      <c r="C477" s="9">
        <v>11579</v>
      </c>
      <c r="D477" s="9">
        <v>1243</v>
      </c>
      <c r="E477" s="9">
        <v>9600</v>
      </c>
      <c r="F477" s="9">
        <v>736</v>
      </c>
      <c r="G477" s="9"/>
      <c r="H477" s="9"/>
      <c r="I477" s="9"/>
      <c r="J477" s="9"/>
    </row>
    <row r="478" spans="1:10" ht="12.75">
      <c r="A478" s="9"/>
      <c r="B478" s="9"/>
      <c r="C478" s="11">
        <f>SUM(C476:C477)</f>
        <v>15031</v>
      </c>
      <c r="D478" s="11">
        <f>SUM(D476:D477)</f>
        <v>1243</v>
      </c>
      <c r="E478" s="11">
        <f>SUM(E476:E477)</f>
        <v>12600</v>
      </c>
      <c r="F478" s="11">
        <f>SUM(F476:F477)</f>
        <v>1188</v>
      </c>
      <c r="G478" s="9"/>
      <c r="H478" s="9"/>
      <c r="I478" s="9"/>
      <c r="J478" s="9"/>
    </row>
    <row r="479" spans="1:10" ht="12.75">
      <c r="A479" s="9"/>
      <c r="B479" s="16">
        <v>41111</v>
      </c>
      <c r="C479" s="9"/>
      <c r="D479" s="9"/>
      <c r="E479" s="9"/>
      <c r="F479" s="9"/>
      <c r="G479" s="9"/>
      <c r="H479" s="9"/>
      <c r="I479" s="9"/>
      <c r="J479" s="9"/>
    </row>
    <row r="480" spans="1:10" ht="12.75">
      <c r="A480" s="9">
        <v>359</v>
      </c>
      <c r="B480" s="9" t="s">
        <v>385</v>
      </c>
      <c r="C480" s="9">
        <v>523</v>
      </c>
      <c r="D480" s="9"/>
      <c r="E480" s="9"/>
      <c r="F480" s="9">
        <v>523</v>
      </c>
      <c r="G480" s="9"/>
      <c r="H480" s="9"/>
      <c r="I480" s="9"/>
      <c r="J480" s="9"/>
    </row>
    <row r="481" spans="1:10" ht="12.75">
      <c r="A481" s="9">
        <v>360</v>
      </c>
      <c r="B481" s="9" t="s">
        <v>386</v>
      </c>
      <c r="C481" s="9">
        <v>8265</v>
      </c>
      <c r="D481" s="9">
        <v>2126</v>
      </c>
      <c r="E481" s="9">
        <v>5702</v>
      </c>
      <c r="F481" s="9">
        <v>437</v>
      </c>
      <c r="G481" s="9"/>
      <c r="H481" s="9"/>
      <c r="I481" s="9"/>
      <c r="J481" s="9"/>
    </row>
    <row r="482" spans="1:10" ht="12.75">
      <c r="A482" s="9">
        <v>361</v>
      </c>
      <c r="B482" s="9" t="s">
        <v>387</v>
      </c>
      <c r="C482" s="9">
        <v>7343</v>
      </c>
      <c r="D482" s="9">
        <v>1194</v>
      </c>
      <c r="E482" s="9">
        <v>5711</v>
      </c>
      <c r="F482" s="9">
        <v>438</v>
      </c>
      <c r="G482" s="9"/>
      <c r="H482" s="9"/>
      <c r="I482" s="9"/>
      <c r="J482" s="9"/>
    </row>
    <row r="483" spans="1:10" ht="12.75">
      <c r="A483" s="9">
        <v>362</v>
      </c>
      <c r="B483" s="9" t="s">
        <v>388</v>
      </c>
      <c r="C483" s="9">
        <v>550</v>
      </c>
      <c r="D483" s="9">
        <v>550</v>
      </c>
      <c r="E483" s="9"/>
      <c r="F483" s="9"/>
      <c r="G483" s="9"/>
      <c r="H483" s="9"/>
      <c r="I483" s="9"/>
      <c r="J483" s="9"/>
    </row>
    <row r="484" spans="1:10" ht="12.75">
      <c r="A484" s="9">
        <v>363</v>
      </c>
      <c r="B484" s="9" t="s">
        <v>389</v>
      </c>
      <c r="C484" s="9">
        <v>2938</v>
      </c>
      <c r="D484" s="9">
        <v>550</v>
      </c>
      <c r="E484" s="9">
        <v>2000</v>
      </c>
      <c r="F484" s="9">
        <v>388</v>
      </c>
      <c r="G484" s="9"/>
      <c r="H484" s="9"/>
      <c r="I484" s="9"/>
      <c r="J484" s="9"/>
    </row>
    <row r="485" spans="1:10" ht="12.75">
      <c r="A485" s="9">
        <v>364</v>
      </c>
      <c r="B485" s="9" t="s">
        <v>390</v>
      </c>
      <c r="C485" s="9">
        <v>2306</v>
      </c>
      <c r="D485" s="9"/>
      <c r="E485" s="9">
        <v>2306</v>
      </c>
      <c r="F485" s="9"/>
      <c r="G485" s="9"/>
      <c r="H485" s="9"/>
      <c r="I485" s="9"/>
      <c r="J485" s="9"/>
    </row>
    <row r="486" spans="1:10" ht="12.75">
      <c r="A486" s="9">
        <v>365</v>
      </c>
      <c r="B486" s="9" t="s">
        <v>391</v>
      </c>
      <c r="C486" s="9">
        <v>1000</v>
      </c>
      <c r="D486" s="9">
        <v>776</v>
      </c>
      <c r="E486" s="9"/>
      <c r="F486" s="9">
        <v>224</v>
      </c>
      <c r="G486" s="9"/>
      <c r="H486" s="9"/>
      <c r="I486" s="9"/>
      <c r="J486" s="9"/>
    </row>
    <row r="487" spans="1:10" ht="12.75">
      <c r="A487" s="9"/>
      <c r="B487" s="9"/>
      <c r="C487" s="11">
        <f>SUM(C480:C486)</f>
        <v>22925</v>
      </c>
      <c r="D487" s="11">
        <f>SUM(D480:D486)</f>
        <v>5196</v>
      </c>
      <c r="E487" s="11">
        <f>SUM(E480:E486)</f>
        <v>15719</v>
      </c>
      <c r="F487" s="11">
        <f>SUM(F480:F486)</f>
        <v>2010</v>
      </c>
      <c r="G487" s="9"/>
      <c r="H487" s="9"/>
      <c r="I487" s="9"/>
      <c r="J487" s="9"/>
    </row>
    <row r="488" spans="1:10" ht="12.75">
      <c r="A488" s="1"/>
      <c r="B488" s="29">
        <v>41112</v>
      </c>
      <c r="C488" s="1"/>
      <c r="D488" s="1"/>
      <c r="E488" s="1"/>
      <c r="F488" s="1"/>
      <c r="G488" s="1"/>
      <c r="H488" s="1"/>
      <c r="I488" s="1"/>
      <c r="J488" s="1"/>
    </row>
    <row r="489" spans="1:11" ht="12.75">
      <c r="A489" s="9">
        <v>366</v>
      </c>
      <c r="B489" s="9" t="s">
        <v>392</v>
      </c>
      <c r="C489" s="9">
        <v>6148</v>
      </c>
      <c r="D489" s="9">
        <v>550</v>
      </c>
      <c r="E489" s="9">
        <v>5200</v>
      </c>
      <c r="F489" s="9">
        <v>398</v>
      </c>
      <c r="G489" s="9"/>
      <c r="H489" s="9"/>
      <c r="I489" s="9"/>
      <c r="J489" s="9"/>
      <c r="K489" s="9"/>
    </row>
    <row r="490" spans="1:11" ht="12.75">
      <c r="A490" s="9">
        <v>367</v>
      </c>
      <c r="B490" s="9" t="s">
        <v>393</v>
      </c>
      <c r="C490" s="9">
        <v>2090</v>
      </c>
      <c r="D490" s="9">
        <v>2090</v>
      </c>
      <c r="E490" s="9"/>
      <c r="F490" s="9"/>
      <c r="G490" s="9"/>
      <c r="H490" s="9"/>
      <c r="I490" s="9"/>
      <c r="J490" s="9"/>
      <c r="K490" s="9"/>
    </row>
    <row r="491" spans="1:11" ht="12.75">
      <c r="A491" s="9">
        <v>368</v>
      </c>
      <c r="B491" s="9" t="s">
        <v>394</v>
      </c>
      <c r="C491" s="9">
        <v>6780</v>
      </c>
      <c r="D491" s="9">
        <v>825</v>
      </c>
      <c r="E491" s="9">
        <v>5531</v>
      </c>
      <c r="F491" s="9">
        <v>424</v>
      </c>
      <c r="G491" s="9"/>
      <c r="H491" s="9"/>
      <c r="I491" s="9"/>
      <c r="J491" s="9"/>
      <c r="K491" s="9"/>
    </row>
    <row r="492" spans="1:11" ht="12.75">
      <c r="A492" s="9">
        <v>369</v>
      </c>
      <c r="B492" s="9" t="s">
        <v>395</v>
      </c>
      <c r="C492" s="9">
        <v>5932</v>
      </c>
      <c r="D492" s="9"/>
      <c r="E492" s="9">
        <v>5510</v>
      </c>
      <c r="F492" s="9">
        <v>422</v>
      </c>
      <c r="G492" s="9"/>
      <c r="H492" s="9"/>
      <c r="I492" s="9"/>
      <c r="J492" s="9"/>
      <c r="K492" s="9"/>
    </row>
    <row r="493" spans="1:11" ht="12.75">
      <c r="A493" s="9">
        <v>370</v>
      </c>
      <c r="B493" s="9" t="s">
        <v>396</v>
      </c>
      <c r="C493" s="9">
        <v>5890</v>
      </c>
      <c r="D493" s="9"/>
      <c r="E493" s="9">
        <v>5471</v>
      </c>
      <c r="F493" s="9">
        <v>419</v>
      </c>
      <c r="G493" s="9"/>
      <c r="H493" s="9"/>
      <c r="I493" s="9"/>
      <c r="J493" s="9"/>
      <c r="K493" s="9"/>
    </row>
    <row r="494" spans="1:11" ht="12.75">
      <c r="A494" s="9"/>
      <c r="B494" s="9"/>
      <c r="C494" s="11">
        <f>SUM(C489:C493)</f>
        <v>26840</v>
      </c>
      <c r="D494" s="11">
        <f>SUM(D489:D493)</f>
        <v>3465</v>
      </c>
      <c r="E494" s="11">
        <f>SUM(E489:E493)</f>
        <v>21712</v>
      </c>
      <c r="F494" s="11">
        <f>SUM(F489:F493)</f>
        <v>1663</v>
      </c>
      <c r="G494" s="9"/>
      <c r="H494" s="9"/>
      <c r="I494" s="9"/>
      <c r="J494" s="9"/>
      <c r="K494" s="9"/>
    </row>
    <row r="495" spans="1:11" ht="12.75">
      <c r="A495" s="9"/>
      <c r="B495" s="16">
        <v>41118</v>
      </c>
      <c r="C495" s="9"/>
      <c r="D495" s="9"/>
      <c r="E495" s="9"/>
      <c r="F495" s="9"/>
      <c r="G495" s="9"/>
      <c r="H495" s="9"/>
      <c r="I495" s="9"/>
      <c r="J495" s="9"/>
      <c r="K495" s="9"/>
    </row>
    <row r="496" spans="1:11" ht="12.75">
      <c r="A496" s="9">
        <v>371</v>
      </c>
      <c r="B496" s="9" t="s">
        <v>397</v>
      </c>
      <c r="C496" s="9">
        <v>3016</v>
      </c>
      <c r="D496" s="9"/>
      <c r="E496" s="9">
        <v>2588</v>
      </c>
      <c r="F496" s="9">
        <v>428</v>
      </c>
      <c r="G496" s="9"/>
      <c r="H496" s="9"/>
      <c r="I496" s="9"/>
      <c r="J496" s="9"/>
      <c r="K496" s="9"/>
    </row>
    <row r="497" spans="1:11" ht="12.75">
      <c r="A497" s="9">
        <v>372</v>
      </c>
      <c r="B497" s="9" t="s">
        <v>398</v>
      </c>
      <c r="C497" s="9">
        <v>5375</v>
      </c>
      <c r="D497" s="9">
        <v>138</v>
      </c>
      <c r="E497" s="9">
        <v>4864</v>
      </c>
      <c r="F497" s="9">
        <v>373</v>
      </c>
      <c r="G497" s="9"/>
      <c r="H497" s="9"/>
      <c r="I497" s="9"/>
      <c r="J497" s="9"/>
      <c r="K497" s="9"/>
    </row>
    <row r="498" spans="1:11" ht="12.75">
      <c r="A498" s="9"/>
      <c r="B498" s="9"/>
      <c r="C498" s="11">
        <f>SUM(C496:C497)</f>
        <v>8391</v>
      </c>
      <c r="D498" s="11">
        <f>SUM(D496:D497)</f>
        <v>138</v>
      </c>
      <c r="E498" s="11">
        <f>SUM(E496:E497)</f>
        <v>7452</v>
      </c>
      <c r="F498" s="11">
        <f>SUM(F496:F497)</f>
        <v>801</v>
      </c>
      <c r="G498" s="9"/>
      <c r="H498" s="9"/>
      <c r="I498" s="9"/>
      <c r="J498" s="9"/>
      <c r="K498" s="9"/>
    </row>
    <row r="499" spans="1:11" ht="12.75">
      <c r="A499" s="9"/>
      <c r="B499" s="16">
        <v>41119</v>
      </c>
      <c r="C499" s="9"/>
      <c r="D499" s="9"/>
      <c r="E499" s="9"/>
      <c r="F499" s="9"/>
      <c r="G499" s="9"/>
      <c r="H499" s="9"/>
      <c r="I499" s="9"/>
      <c r="J499" s="9"/>
      <c r="K499" s="9"/>
    </row>
    <row r="500" spans="1:11" ht="12.75">
      <c r="A500" s="9">
        <v>373</v>
      </c>
      <c r="B500" s="9" t="s">
        <v>399</v>
      </c>
      <c r="C500" s="9">
        <v>7321</v>
      </c>
      <c r="D500" s="9">
        <v>138</v>
      </c>
      <c r="E500" s="9">
        <v>6672</v>
      </c>
      <c r="F500" s="9">
        <v>511</v>
      </c>
      <c r="G500" s="9"/>
      <c r="H500" s="9"/>
      <c r="I500" s="9"/>
      <c r="J500" s="9"/>
      <c r="K500" s="9"/>
    </row>
    <row r="501" spans="1:11" ht="12.75">
      <c r="A501" s="9">
        <v>374</v>
      </c>
      <c r="B501" s="9" t="s">
        <v>400</v>
      </c>
      <c r="C501" s="9">
        <v>5689</v>
      </c>
      <c r="D501" s="9">
        <v>689</v>
      </c>
      <c r="E501" s="9">
        <v>5000</v>
      </c>
      <c r="F501" s="9"/>
      <c r="G501" s="9"/>
      <c r="H501" s="9"/>
      <c r="I501" s="9"/>
      <c r="J501" s="9"/>
      <c r="K501" s="9"/>
    </row>
    <row r="502" spans="1:11" ht="12.75">
      <c r="A502" s="9">
        <v>375</v>
      </c>
      <c r="B502" s="9" t="s">
        <v>401</v>
      </c>
      <c r="C502" s="9">
        <v>644</v>
      </c>
      <c r="D502" s="9"/>
      <c r="E502" s="9"/>
      <c r="F502" s="9">
        <v>644</v>
      </c>
      <c r="G502" s="9"/>
      <c r="H502" s="9"/>
      <c r="I502" s="9"/>
      <c r="J502" s="9"/>
      <c r="K502" s="9"/>
    </row>
    <row r="503" spans="1:11" ht="12.75">
      <c r="A503" s="9">
        <v>376</v>
      </c>
      <c r="B503" s="9" t="s">
        <v>402</v>
      </c>
      <c r="C503" s="9">
        <v>2581</v>
      </c>
      <c r="D503" s="9"/>
      <c r="E503" s="9">
        <v>2000</v>
      </c>
      <c r="F503" s="9">
        <v>581</v>
      </c>
      <c r="G503" s="9"/>
      <c r="H503" s="9"/>
      <c r="I503" s="9"/>
      <c r="J503" s="9"/>
      <c r="K503" s="9"/>
    </row>
    <row r="504" spans="1:11" ht="12.75">
      <c r="A504" s="9"/>
      <c r="B504" s="9"/>
      <c r="C504" s="11">
        <f>SUM(C500:C503)</f>
        <v>16235</v>
      </c>
      <c r="D504" s="11">
        <f>SUM(D500:D503)</f>
        <v>827</v>
      </c>
      <c r="E504" s="11">
        <f>SUM(E500:E503)</f>
        <v>13672</v>
      </c>
      <c r="F504" s="11">
        <f>SUM(F500:F503)</f>
        <v>1736</v>
      </c>
      <c r="G504" s="9"/>
      <c r="H504" s="9"/>
      <c r="I504" s="9"/>
      <c r="J504" s="9"/>
      <c r="K504" s="9"/>
    </row>
    <row r="505" spans="1:11" ht="12.75">
      <c r="A505" s="9"/>
      <c r="B505" s="16">
        <v>41120</v>
      </c>
      <c r="C505" s="9"/>
      <c r="D505" s="9"/>
      <c r="E505" s="9"/>
      <c r="F505" s="9"/>
      <c r="G505" s="9"/>
      <c r="H505" s="9"/>
      <c r="I505" s="9"/>
      <c r="J505" s="9"/>
      <c r="K505" s="9"/>
    </row>
    <row r="506" spans="1:11" ht="12.75">
      <c r="A506" s="9">
        <v>377</v>
      </c>
      <c r="B506" s="9" t="s">
        <v>403</v>
      </c>
      <c r="C506" s="11">
        <v>4730</v>
      </c>
      <c r="D506" s="11"/>
      <c r="E506" s="11">
        <v>3775</v>
      </c>
      <c r="F506" s="11">
        <v>305</v>
      </c>
      <c r="G506" s="11">
        <v>300</v>
      </c>
      <c r="H506" s="11">
        <v>350</v>
      </c>
      <c r="I506" s="9"/>
      <c r="J506" s="9"/>
      <c r="K506" s="9"/>
    </row>
    <row r="507" spans="1:11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</row>
    <row r="508" spans="1:11" ht="12.75">
      <c r="A508" s="9"/>
      <c r="B508" s="9" t="s">
        <v>404</v>
      </c>
      <c r="C508" s="27">
        <f>C441+C450+C461+C474+C478+C487+C494+C498+C504+C506</f>
        <v>241500</v>
      </c>
      <c r="D508" s="27">
        <f>D441+D450+D461+D474+D478+D487+D494+D498+D504</f>
        <v>41525</v>
      </c>
      <c r="E508" s="27">
        <f>E441+E450+E461+E474+E478+E487+E494+E498+E504+E506</f>
        <v>182822</v>
      </c>
      <c r="F508" s="27">
        <f>F506+F504+F498+F494+F487+F478+F474+F461+F450+F441</f>
        <v>16203</v>
      </c>
      <c r="G508" s="27">
        <v>600</v>
      </c>
      <c r="H508" s="27">
        <v>350</v>
      </c>
      <c r="I508" s="9"/>
      <c r="J508" s="9"/>
      <c r="K508" s="9"/>
    </row>
    <row r="509" spans="1:11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</row>
    <row r="510" spans="1:11" ht="12.75">
      <c r="A510" s="9"/>
      <c r="B510" s="16">
        <v>41125</v>
      </c>
      <c r="C510" s="9"/>
      <c r="D510" s="9"/>
      <c r="E510" s="9"/>
      <c r="F510" s="9"/>
      <c r="G510" s="9"/>
      <c r="H510" s="9"/>
      <c r="I510" s="9"/>
      <c r="J510" s="9"/>
      <c r="K510" s="9"/>
    </row>
    <row r="511" spans="1:11" ht="12.75">
      <c r="A511" s="9">
        <v>378</v>
      </c>
      <c r="B511" s="9" t="s">
        <v>405</v>
      </c>
      <c r="C511" s="9">
        <v>3000</v>
      </c>
      <c r="D511" s="9">
        <v>3000</v>
      </c>
      <c r="E511" s="9"/>
      <c r="F511" s="9"/>
      <c r="G511" s="9"/>
      <c r="H511" s="9"/>
      <c r="I511" s="9"/>
      <c r="J511" s="9"/>
      <c r="K511" s="9"/>
    </row>
    <row r="512" spans="1:11" ht="12.75">
      <c r="A512" s="9">
        <v>379</v>
      </c>
      <c r="B512" s="9" t="s">
        <v>406</v>
      </c>
      <c r="C512" s="9">
        <v>6196</v>
      </c>
      <c r="D512" s="9"/>
      <c r="E512" s="9">
        <v>5755</v>
      </c>
      <c r="F512" s="9">
        <v>441</v>
      </c>
      <c r="G512" s="9"/>
      <c r="H512" s="9"/>
      <c r="I512" s="9"/>
      <c r="J512" s="9"/>
      <c r="K512" s="9"/>
    </row>
    <row r="513" spans="1:11" ht="12.75">
      <c r="A513" s="9">
        <v>380</v>
      </c>
      <c r="B513" s="9" t="s">
        <v>407</v>
      </c>
      <c r="C513" s="9">
        <v>6767</v>
      </c>
      <c r="D513" s="9">
        <v>671</v>
      </c>
      <c r="E513" s="9">
        <v>5662</v>
      </c>
      <c r="F513" s="9">
        <v>434</v>
      </c>
      <c r="G513" s="9"/>
      <c r="H513" s="9"/>
      <c r="I513" s="9"/>
      <c r="J513" s="9"/>
      <c r="K513" s="9"/>
    </row>
    <row r="514" spans="1:11" ht="12.75">
      <c r="A514" s="9">
        <v>381</v>
      </c>
      <c r="B514" s="9" t="s">
        <v>408</v>
      </c>
      <c r="C514" s="9">
        <v>1874</v>
      </c>
      <c r="D514" s="9"/>
      <c r="E514" s="9">
        <v>1420</v>
      </c>
      <c r="F514" s="9">
        <v>454</v>
      </c>
      <c r="G514" s="9"/>
      <c r="H514" s="9"/>
      <c r="I514" s="9"/>
      <c r="J514" s="9"/>
      <c r="K514" s="9"/>
    </row>
    <row r="515" spans="1:11" ht="12.75">
      <c r="A515" s="9">
        <v>382</v>
      </c>
      <c r="B515" s="9" t="s">
        <v>409</v>
      </c>
      <c r="C515" s="9">
        <v>6998</v>
      </c>
      <c r="D515" s="9">
        <v>1375</v>
      </c>
      <c r="E515" s="9">
        <v>5223</v>
      </c>
      <c r="F515" s="9">
        <v>400</v>
      </c>
      <c r="G515" s="9"/>
      <c r="H515" s="9"/>
      <c r="I515" s="9"/>
      <c r="J515" s="9"/>
      <c r="K515" s="9"/>
    </row>
    <row r="516" spans="1:11" ht="12.75">
      <c r="A516" s="9">
        <v>383</v>
      </c>
      <c r="B516" s="9" t="s">
        <v>410</v>
      </c>
      <c r="C516" s="9">
        <v>5399</v>
      </c>
      <c r="D516" s="9"/>
      <c r="E516" s="9">
        <v>5015</v>
      </c>
      <c r="F516" s="9">
        <v>384</v>
      </c>
      <c r="G516" s="9"/>
      <c r="H516" s="9"/>
      <c r="I516" s="9"/>
      <c r="J516" s="9"/>
      <c r="K516" s="9"/>
    </row>
    <row r="517" spans="1:11" ht="12.75">
      <c r="A517" s="9">
        <v>384</v>
      </c>
      <c r="B517" s="9" t="s">
        <v>411</v>
      </c>
      <c r="C517" s="9">
        <v>5064</v>
      </c>
      <c r="D517" s="9"/>
      <c r="E517" s="9">
        <v>4704</v>
      </c>
      <c r="F517" s="9">
        <v>360</v>
      </c>
      <c r="G517" s="9"/>
      <c r="H517" s="9"/>
      <c r="I517" s="9"/>
      <c r="J517" s="9"/>
      <c r="K517" s="9"/>
    </row>
    <row r="518" spans="1:11" ht="12.75">
      <c r="A518" s="9">
        <v>385</v>
      </c>
      <c r="B518" s="9" t="s">
        <v>412</v>
      </c>
      <c r="C518" s="9">
        <v>13751</v>
      </c>
      <c r="D518" s="9">
        <v>3415</v>
      </c>
      <c r="E518" s="9">
        <v>9600</v>
      </c>
      <c r="F518" s="9">
        <v>736</v>
      </c>
      <c r="G518" s="9"/>
      <c r="H518" s="9"/>
      <c r="I518" s="9"/>
      <c r="J518" s="9"/>
      <c r="K518" s="9"/>
    </row>
    <row r="519" spans="1:11" ht="12.75">
      <c r="A519" s="9"/>
      <c r="B519" s="9"/>
      <c r="C519" s="11">
        <f>SUM(C511:C518)</f>
        <v>49049</v>
      </c>
      <c r="D519" s="11">
        <f>SUM(D511:D518)</f>
        <v>8461</v>
      </c>
      <c r="E519" s="11">
        <f>SUM(E511:E518)</f>
        <v>37379</v>
      </c>
      <c r="F519" s="11">
        <f>SUM(F511:F518)</f>
        <v>3209</v>
      </c>
      <c r="G519" s="9"/>
      <c r="H519" s="9"/>
      <c r="I519" s="9"/>
      <c r="J519" s="9"/>
      <c r="K519" s="9"/>
    </row>
    <row r="520" spans="1:11" ht="12.75">
      <c r="A520" s="9"/>
      <c r="B520" s="16">
        <v>41126</v>
      </c>
      <c r="C520" s="9"/>
      <c r="D520" s="9"/>
      <c r="E520" s="9"/>
      <c r="F520" s="9"/>
      <c r="G520" s="9"/>
      <c r="H520" s="9"/>
      <c r="I520" s="9"/>
      <c r="J520" s="9"/>
      <c r="K520" s="9"/>
    </row>
    <row r="521" spans="1:11" ht="12.75">
      <c r="A521" s="9">
        <v>386</v>
      </c>
      <c r="B521" s="9" t="s">
        <v>413</v>
      </c>
      <c r="C521" s="9">
        <v>5000</v>
      </c>
      <c r="D521" s="9"/>
      <c r="E521" s="9">
        <v>5000</v>
      </c>
      <c r="F521" s="9"/>
      <c r="G521" s="9"/>
      <c r="H521" s="9"/>
      <c r="I521" s="9"/>
      <c r="J521" s="9"/>
      <c r="K521" s="9"/>
    </row>
    <row r="522" spans="1:11" ht="12.75">
      <c r="A522" s="9">
        <v>387</v>
      </c>
      <c r="B522" s="9" t="s">
        <v>414</v>
      </c>
      <c r="C522" s="9">
        <v>3000</v>
      </c>
      <c r="D522" s="9"/>
      <c r="E522" s="9">
        <v>2602</v>
      </c>
      <c r="F522" s="9">
        <v>398</v>
      </c>
      <c r="G522" s="9"/>
      <c r="H522" s="9"/>
      <c r="I522" s="9"/>
      <c r="J522" s="9"/>
      <c r="K522" s="9"/>
    </row>
    <row r="523" spans="1:11" ht="12.75">
      <c r="A523" s="9"/>
      <c r="B523" s="9"/>
      <c r="C523" s="11">
        <f>SUM(C521:C522)</f>
        <v>8000</v>
      </c>
      <c r="D523" s="11"/>
      <c r="E523" s="11">
        <f>SUM(E521:E522)</f>
        <v>7602</v>
      </c>
      <c r="F523" s="11">
        <f>SUM(F521:F522)</f>
        <v>398</v>
      </c>
      <c r="G523" s="9"/>
      <c r="H523" s="9"/>
      <c r="I523" s="9"/>
      <c r="J523" s="9"/>
      <c r="K523" s="9"/>
    </row>
    <row r="524" spans="1:11" ht="12.75">
      <c r="A524" s="9"/>
      <c r="B524" s="16">
        <v>41132</v>
      </c>
      <c r="C524" s="9"/>
      <c r="D524" s="9"/>
      <c r="E524" s="9"/>
      <c r="F524" s="9"/>
      <c r="G524" s="9"/>
      <c r="H524" s="9"/>
      <c r="I524" s="9"/>
      <c r="J524" s="9"/>
      <c r="K524" s="9"/>
    </row>
    <row r="525" spans="1:11" ht="12.75">
      <c r="A525" s="9">
        <v>388</v>
      </c>
      <c r="B525" s="9" t="s">
        <v>347</v>
      </c>
      <c r="C525" s="9">
        <v>275</v>
      </c>
      <c r="D525" s="9">
        <v>275</v>
      </c>
      <c r="E525" s="9"/>
      <c r="F525" s="9"/>
      <c r="G525" s="9"/>
      <c r="H525" s="9"/>
      <c r="I525" s="9"/>
      <c r="J525" s="9"/>
      <c r="K525" s="9"/>
    </row>
    <row r="526" spans="1:11" ht="12.75">
      <c r="A526" s="9">
        <v>389</v>
      </c>
      <c r="B526" s="9" t="s">
        <v>415</v>
      </c>
      <c r="C526" s="9">
        <v>3000</v>
      </c>
      <c r="D526" s="9">
        <v>550</v>
      </c>
      <c r="E526" s="9">
        <v>2450</v>
      </c>
      <c r="F526" s="9"/>
      <c r="G526" s="9"/>
      <c r="H526" s="9"/>
      <c r="I526" s="9"/>
      <c r="J526" s="9"/>
      <c r="K526" s="9"/>
    </row>
    <row r="527" spans="1:11" ht="12.75">
      <c r="A527" s="9">
        <v>390</v>
      </c>
      <c r="B527" s="9" t="s">
        <v>416</v>
      </c>
      <c r="C527" s="9">
        <v>2856</v>
      </c>
      <c r="D527" s="9">
        <v>228</v>
      </c>
      <c r="E527" s="9">
        <v>2628</v>
      </c>
      <c r="F527" s="9"/>
      <c r="G527" s="9"/>
      <c r="H527" s="9"/>
      <c r="I527" s="9"/>
      <c r="J527" s="9"/>
      <c r="K527" s="9"/>
    </row>
    <row r="528" spans="1:11" ht="12.75">
      <c r="A528" s="9">
        <v>391</v>
      </c>
      <c r="B528" s="9" t="s">
        <v>416</v>
      </c>
      <c r="C528" s="9">
        <v>144</v>
      </c>
      <c r="D528" s="9">
        <v>144</v>
      </c>
      <c r="E528" s="9"/>
      <c r="F528" s="9"/>
      <c r="G528" s="9"/>
      <c r="H528" s="9"/>
      <c r="I528" s="9"/>
      <c r="J528" s="9"/>
      <c r="K528" s="9"/>
    </row>
    <row r="529" spans="1:11" ht="12.75">
      <c r="A529" s="9">
        <v>392</v>
      </c>
      <c r="B529" s="9" t="s">
        <v>417</v>
      </c>
      <c r="C529" s="9">
        <v>661</v>
      </c>
      <c r="D529" s="9">
        <v>661</v>
      </c>
      <c r="E529" s="9"/>
      <c r="F529" s="9"/>
      <c r="G529" s="9"/>
      <c r="H529" s="9"/>
      <c r="I529" s="9"/>
      <c r="J529" s="9"/>
      <c r="K529" s="9"/>
    </row>
    <row r="530" spans="1:11" ht="12.75">
      <c r="A530" s="9">
        <v>393</v>
      </c>
      <c r="B530" s="9" t="s">
        <v>418</v>
      </c>
      <c r="C530" s="9">
        <v>3696</v>
      </c>
      <c r="D530" s="9">
        <v>113</v>
      </c>
      <c r="E530" s="9">
        <v>3562</v>
      </c>
      <c r="F530" s="9">
        <v>21</v>
      </c>
      <c r="G530" s="9"/>
      <c r="H530" s="9"/>
      <c r="I530" s="9"/>
      <c r="J530" s="9"/>
      <c r="K530" s="9"/>
    </row>
    <row r="531" spans="1:11" ht="12.75">
      <c r="A531" s="9">
        <v>394</v>
      </c>
      <c r="B531" s="9" t="s">
        <v>419</v>
      </c>
      <c r="C531" s="9">
        <v>825</v>
      </c>
      <c r="D531" s="9">
        <v>825</v>
      </c>
      <c r="E531" s="9"/>
      <c r="F531" s="9"/>
      <c r="G531" s="9"/>
      <c r="H531" s="9"/>
      <c r="I531" s="9"/>
      <c r="J531" s="9"/>
      <c r="K531" s="9"/>
    </row>
    <row r="532" spans="1:11" ht="12.75">
      <c r="A532" s="9">
        <v>395</v>
      </c>
      <c r="B532" s="9" t="s">
        <v>420</v>
      </c>
      <c r="C532" s="9">
        <v>6561</v>
      </c>
      <c r="D532" s="9"/>
      <c r="E532" s="9">
        <v>5952</v>
      </c>
      <c r="F532" s="9">
        <v>609</v>
      </c>
      <c r="G532" s="9"/>
      <c r="H532" s="9"/>
      <c r="I532" s="9"/>
      <c r="J532" s="9"/>
      <c r="K532" s="9"/>
    </row>
    <row r="533" spans="1:11" ht="12.75">
      <c r="A533" s="9">
        <v>396</v>
      </c>
      <c r="B533" s="9" t="s">
        <v>421</v>
      </c>
      <c r="C533" s="9">
        <v>6890</v>
      </c>
      <c r="D533" s="9"/>
      <c r="E533" s="9">
        <v>6400</v>
      </c>
      <c r="F533" s="9">
        <v>490</v>
      </c>
      <c r="G533" s="9"/>
      <c r="H533" s="9"/>
      <c r="I533" s="9"/>
      <c r="J533" s="9"/>
      <c r="K533" s="9"/>
    </row>
    <row r="534" spans="1:11" ht="12.75">
      <c r="A534" s="9">
        <v>397</v>
      </c>
      <c r="B534" s="9" t="s">
        <v>413</v>
      </c>
      <c r="C534" s="9">
        <v>1771</v>
      </c>
      <c r="D534" s="9"/>
      <c r="E534" s="9">
        <v>1289</v>
      </c>
      <c r="F534" s="9">
        <v>482</v>
      </c>
      <c r="G534" s="9"/>
      <c r="H534" s="9"/>
      <c r="I534" s="9"/>
      <c r="J534" s="9"/>
      <c r="K534" s="9"/>
    </row>
    <row r="535" spans="1:11" ht="12.75">
      <c r="A535" s="9"/>
      <c r="B535" s="9"/>
      <c r="C535" s="11">
        <f>SUM(C525:C534)</f>
        <v>26679</v>
      </c>
      <c r="D535" s="11">
        <f>SUM(D525:D534)</f>
        <v>2796</v>
      </c>
      <c r="E535" s="11">
        <f>SUM(E525:E534)</f>
        <v>22281</v>
      </c>
      <c r="F535" s="11">
        <f>SUM(F525:F534)</f>
        <v>1602</v>
      </c>
      <c r="G535" s="9"/>
      <c r="H535" s="9"/>
      <c r="I535" s="9"/>
      <c r="J535" s="9"/>
      <c r="K535" s="9"/>
    </row>
    <row r="536" spans="1:11" ht="12.75">
      <c r="A536" s="9"/>
      <c r="B536" s="16">
        <v>41133</v>
      </c>
      <c r="C536" s="9"/>
      <c r="D536" s="9"/>
      <c r="E536" s="9"/>
      <c r="F536" s="9"/>
      <c r="G536" s="9"/>
      <c r="H536" s="9"/>
      <c r="I536" s="9"/>
      <c r="J536" s="9"/>
      <c r="K536" s="9"/>
    </row>
    <row r="537" spans="1:11" ht="12.75">
      <c r="A537" s="9">
        <v>398</v>
      </c>
      <c r="B537" s="9" t="s">
        <v>422</v>
      </c>
      <c r="C537" s="9">
        <v>5452</v>
      </c>
      <c r="D537" s="9"/>
      <c r="E537" s="9">
        <v>5064</v>
      </c>
      <c r="F537" s="9">
        <v>388</v>
      </c>
      <c r="G537" s="9"/>
      <c r="H537" s="9"/>
      <c r="I537" s="9"/>
      <c r="J537" s="9"/>
      <c r="K537" s="9"/>
    </row>
    <row r="538" spans="1:11" ht="12.75">
      <c r="A538" s="9">
        <v>399</v>
      </c>
      <c r="B538" s="9" t="s">
        <v>423</v>
      </c>
      <c r="C538" s="9">
        <v>7360</v>
      </c>
      <c r="D538" s="9">
        <v>1688</v>
      </c>
      <c r="E538" s="9">
        <v>5268</v>
      </c>
      <c r="F538" s="9">
        <v>404</v>
      </c>
      <c r="G538" s="9"/>
      <c r="H538" s="9"/>
      <c r="I538" s="9"/>
      <c r="J538" s="9"/>
      <c r="K538" s="9"/>
    </row>
    <row r="539" spans="1:11" ht="12.75">
      <c r="A539" s="9">
        <v>400</v>
      </c>
      <c r="B539" s="9" t="s">
        <v>424</v>
      </c>
      <c r="C539" s="9">
        <v>5865</v>
      </c>
      <c r="D539" s="9"/>
      <c r="E539" s="9">
        <v>5448</v>
      </c>
      <c r="F539" s="9">
        <v>417</v>
      </c>
      <c r="G539" s="9"/>
      <c r="H539" s="9"/>
      <c r="I539" s="9"/>
      <c r="J539" s="9"/>
      <c r="K539" s="9"/>
    </row>
    <row r="540" spans="1:11" ht="12.75">
      <c r="A540" s="9"/>
      <c r="B540" s="9"/>
      <c r="C540" s="11">
        <f>SUM(C537:C539)</f>
        <v>18677</v>
      </c>
      <c r="D540" s="11">
        <f>SUM(D537:D539)</f>
        <v>1688</v>
      </c>
      <c r="E540" s="11">
        <f>SUM(E537:E539)</f>
        <v>15780</v>
      </c>
      <c r="F540" s="11">
        <f>SUM(F537:F539)</f>
        <v>1209</v>
      </c>
      <c r="G540" s="9"/>
      <c r="H540" s="9"/>
      <c r="I540" s="9"/>
      <c r="J540" s="9"/>
      <c r="K540" s="9"/>
    </row>
    <row r="541" spans="1:11" ht="12.75">
      <c r="A541" s="9"/>
      <c r="B541" s="16">
        <v>41139</v>
      </c>
      <c r="C541" s="9"/>
      <c r="D541" s="9"/>
      <c r="E541" s="9"/>
      <c r="F541" s="9"/>
      <c r="G541" s="9"/>
      <c r="H541" s="9"/>
      <c r="I541" s="9"/>
      <c r="J541" s="9"/>
      <c r="K541" s="9"/>
    </row>
    <row r="542" spans="1:11" ht="12.75">
      <c r="A542" s="9">
        <v>401</v>
      </c>
      <c r="B542" s="9" t="s">
        <v>425</v>
      </c>
      <c r="C542" s="9">
        <v>3918</v>
      </c>
      <c r="D542" s="9">
        <v>938</v>
      </c>
      <c r="E542" s="9">
        <v>2590</v>
      </c>
      <c r="F542" s="9">
        <v>390</v>
      </c>
      <c r="G542" s="9"/>
      <c r="H542" s="9"/>
      <c r="I542" s="9"/>
      <c r="J542" s="9"/>
      <c r="K542" s="9"/>
    </row>
    <row r="543" spans="1:11" ht="12.75">
      <c r="A543" s="9">
        <v>402</v>
      </c>
      <c r="B543" s="9" t="s">
        <v>426</v>
      </c>
      <c r="C543" s="9">
        <v>5894</v>
      </c>
      <c r="D543" s="9"/>
      <c r="E543" s="9">
        <v>5336</v>
      </c>
      <c r="F543" s="9">
        <v>558</v>
      </c>
      <c r="G543" s="9"/>
      <c r="H543" s="9"/>
      <c r="I543" s="9"/>
      <c r="J543" s="9"/>
      <c r="K543" s="9"/>
    </row>
    <row r="544" spans="1:11" ht="12.75">
      <c r="A544" s="9">
        <v>403</v>
      </c>
      <c r="B544" s="9" t="s">
        <v>427</v>
      </c>
      <c r="C544" s="9">
        <v>10191</v>
      </c>
      <c r="D544" s="9">
        <v>1999</v>
      </c>
      <c r="E544" s="9">
        <v>7609</v>
      </c>
      <c r="F544" s="9">
        <v>583</v>
      </c>
      <c r="G544" s="9"/>
      <c r="H544" s="9"/>
      <c r="I544" s="9"/>
      <c r="J544" s="9"/>
      <c r="K544" s="9"/>
    </row>
    <row r="545" spans="1:11" ht="12.75">
      <c r="A545" s="9">
        <v>404</v>
      </c>
      <c r="B545" s="9" t="s">
        <v>428</v>
      </c>
      <c r="C545" s="9">
        <v>7103</v>
      </c>
      <c r="D545" s="9">
        <v>589</v>
      </c>
      <c r="E545" s="9">
        <v>6050</v>
      </c>
      <c r="F545" s="9">
        <v>464</v>
      </c>
      <c r="G545" s="9"/>
      <c r="H545" s="9"/>
      <c r="I545" s="9"/>
      <c r="J545" s="9"/>
      <c r="K545" s="9"/>
    </row>
    <row r="546" spans="1:11" ht="12.75">
      <c r="A546" s="9">
        <v>405</v>
      </c>
      <c r="B546" s="9" t="s">
        <v>429</v>
      </c>
      <c r="C546" s="9">
        <v>1650</v>
      </c>
      <c r="D546" s="9">
        <v>1650</v>
      </c>
      <c r="E546" s="9"/>
      <c r="F546" s="9"/>
      <c r="G546" s="9"/>
      <c r="H546" s="9"/>
      <c r="I546" s="9"/>
      <c r="J546" s="9"/>
      <c r="K546" s="9"/>
    </row>
    <row r="547" spans="1:11" ht="12.75">
      <c r="A547" s="9">
        <v>406</v>
      </c>
      <c r="B547" s="9" t="s">
        <v>430</v>
      </c>
      <c r="C547" s="9">
        <v>3263</v>
      </c>
      <c r="D547" s="9">
        <v>550</v>
      </c>
      <c r="E547" s="9">
        <v>2306</v>
      </c>
      <c r="F547" s="9">
        <v>407</v>
      </c>
      <c r="G547" s="9"/>
      <c r="H547" s="9"/>
      <c r="I547" s="9"/>
      <c r="J547" s="9"/>
      <c r="K547" s="9"/>
    </row>
    <row r="548" spans="1:11" ht="12.75">
      <c r="A548" s="9"/>
      <c r="B548" s="9"/>
      <c r="C548" s="11">
        <f>SUM(C542:C547)</f>
        <v>32019</v>
      </c>
      <c r="D548" s="11">
        <f>SUM(D542:D547)</f>
        <v>5726</v>
      </c>
      <c r="E548" s="11">
        <f>SUM(E542:E547)</f>
        <v>23891</v>
      </c>
      <c r="F548" s="11">
        <f>SUM(F542:F547)</f>
        <v>2402</v>
      </c>
      <c r="G548" s="9"/>
      <c r="H548" s="9"/>
      <c r="I548" s="9"/>
      <c r="J548" s="9"/>
      <c r="K548" s="9"/>
    </row>
    <row r="549" spans="1:11" ht="12.75">
      <c r="A549" s="9"/>
      <c r="B549" s="16">
        <v>41140</v>
      </c>
      <c r="C549" s="9"/>
      <c r="D549" s="9"/>
      <c r="E549" s="9"/>
      <c r="F549" s="9"/>
      <c r="G549" s="9"/>
      <c r="H549" s="9"/>
      <c r="I549" s="9"/>
      <c r="J549" s="9"/>
      <c r="K549" s="9"/>
    </row>
    <row r="550" spans="1:11" ht="12.75">
      <c r="A550" s="9">
        <v>407</v>
      </c>
      <c r="B550" s="9" t="s">
        <v>482</v>
      </c>
      <c r="C550" s="9">
        <v>5301</v>
      </c>
      <c r="D550" s="9"/>
      <c r="E550" s="9">
        <v>4924</v>
      </c>
      <c r="F550" s="9">
        <v>377</v>
      </c>
      <c r="G550" s="9"/>
      <c r="H550" s="9"/>
      <c r="I550" s="9"/>
      <c r="J550" s="9"/>
      <c r="K550" s="9"/>
    </row>
    <row r="551" spans="1:11" ht="12.75">
      <c r="A551" s="9">
        <v>408</v>
      </c>
      <c r="B551" s="9" t="s">
        <v>483</v>
      </c>
      <c r="C551" s="9">
        <v>5876</v>
      </c>
      <c r="D551" s="9"/>
      <c r="E551" s="9">
        <v>5458</v>
      </c>
      <c r="F551" s="9">
        <v>418</v>
      </c>
      <c r="G551" s="9"/>
      <c r="H551" s="9"/>
      <c r="I551" s="9"/>
      <c r="J551" s="9"/>
      <c r="K551" s="9"/>
    </row>
    <row r="552" spans="1:11" ht="12.75">
      <c r="A552" s="9">
        <v>409</v>
      </c>
      <c r="B552" s="9" t="s">
        <v>484</v>
      </c>
      <c r="C552" s="9">
        <v>4359</v>
      </c>
      <c r="D552" s="9">
        <v>3614</v>
      </c>
      <c r="E552" s="9">
        <v>336</v>
      </c>
      <c r="F552" s="9">
        <v>409</v>
      </c>
      <c r="G552" s="9"/>
      <c r="H552" s="9"/>
      <c r="I552" s="9"/>
      <c r="J552" s="9"/>
      <c r="K552" s="9"/>
    </row>
    <row r="553" spans="1:11" ht="12.75">
      <c r="A553" s="9">
        <v>410</v>
      </c>
      <c r="B553" s="9" t="s">
        <v>485</v>
      </c>
      <c r="C553" s="9">
        <v>642</v>
      </c>
      <c r="D553" s="9"/>
      <c r="E553" s="9">
        <v>240</v>
      </c>
      <c r="F553" s="9">
        <v>402</v>
      </c>
      <c r="G553" s="9"/>
      <c r="H553" s="9"/>
      <c r="I553" s="9"/>
      <c r="J553" s="9"/>
      <c r="K553" s="9"/>
    </row>
    <row r="554" spans="1:11" ht="12.75">
      <c r="A554" s="9"/>
      <c r="B554" s="9" t="s">
        <v>431</v>
      </c>
      <c r="C554" s="11">
        <v>16178</v>
      </c>
      <c r="D554" s="11">
        <v>3614</v>
      </c>
      <c r="E554" s="11">
        <v>10958</v>
      </c>
      <c r="F554" s="11">
        <v>1606</v>
      </c>
      <c r="G554" s="9"/>
      <c r="H554" s="9"/>
      <c r="I554" s="9"/>
      <c r="J554" s="9"/>
      <c r="K554" s="9"/>
    </row>
    <row r="555" spans="1:11" ht="12.75">
      <c r="A555" s="9"/>
      <c r="B555" s="16">
        <v>41146</v>
      </c>
      <c r="C555" s="9"/>
      <c r="D555" s="9"/>
      <c r="E555" s="9"/>
      <c r="F555" s="9"/>
      <c r="G555" s="9"/>
      <c r="H555" s="9"/>
      <c r="I555" s="9"/>
      <c r="J555" s="9"/>
      <c r="K555" s="9"/>
    </row>
    <row r="556" spans="1:11" ht="12.75">
      <c r="A556" s="9">
        <v>411</v>
      </c>
      <c r="B556" s="9" t="s">
        <v>432</v>
      </c>
      <c r="C556" s="9">
        <v>1001</v>
      </c>
      <c r="D556" s="9">
        <v>1001</v>
      </c>
      <c r="E556" s="9"/>
      <c r="F556" s="9"/>
      <c r="G556" s="9"/>
      <c r="H556" s="9"/>
      <c r="I556" s="9"/>
      <c r="J556" s="9"/>
      <c r="K556" s="9"/>
    </row>
    <row r="557" spans="1:11" ht="12.75">
      <c r="A557" s="9">
        <v>412</v>
      </c>
      <c r="B557" s="9" t="s">
        <v>433</v>
      </c>
      <c r="C557" s="9">
        <v>7532</v>
      </c>
      <c r="D557" s="9">
        <v>2561</v>
      </c>
      <c r="E557" s="9">
        <v>4310</v>
      </c>
      <c r="F557" s="9">
        <v>661</v>
      </c>
      <c r="G557" s="9"/>
      <c r="H557" s="9"/>
      <c r="I557" s="9"/>
      <c r="J557" s="9"/>
      <c r="K557" s="9"/>
    </row>
    <row r="558" spans="1:11" ht="12.75">
      <c r="A558" s="9">
        <v>413</v>
      </c>
      <c r="B558" s="9" t="s">
        <v>434</v>
      </c>
      <c r="C558" s="9">
        <v>5718</v>
      </c>
      <c r="D558" s="9">
        <v>729</v>
      </c>
      <c r="E558" s="9">
        <v>4315</v>
      </c>
      <c r="F558" s="9">
        <v>674</v>
      </c>
      <c r="G558" s="9"/>
      <c r="H558" s="9"/>
      <c r="I558" s="9"/>
      <c r="J558" s="9"/>
      <c r="K558" s="9"/>
    </row>
    <row r="559" spans="1:11" ht="12.75">
      <c r="A559" s="9">
        <v>414</v>
      </c>
      <c r="B559" s="9" t="s">
        <v>434</v>
      </c>
      <c r="C559" s="9">
        <v>500</v>
      </c>
      <c r="D559" s="9"/>
      <c r="E559" s="9"/>
      <c r="F559" s="9"/>
      <c r="G559" s="9"/>
      <c r="H559" s="9"/>
      <c r="I559" s="9">
        <v>500</v>
      </c>
      <c r="J559" s="9"/>
      <c r="K559" s="9"/>
    </row>
    <row r="560" spans="1:11" ht="12.75">
      <c r="A560" s="9"/>
      <c r="B560" s="9"/>
      <c r="C560" s="11">
        <f>SUM(C556:C559)</f>
        <v>14751</v>
      </c>
      <c r="D560" s="11">
        <f>SUM(D556:D559)</f>
        <v>4291</v>
      </c>
      <c r="E560" s="11">
        <f>SUM(E556:E559)</f>
        <v>8625</v>
      </c>
      <c r="F560" s="11">
        <f>SUM(F556:F559)</f>
        <v>1335</v>
      </c>
      <c r="G560" s="11"/>
      <c r="H560" s="11"/>
      <c r="I560" s="11">
        <f>SUM(I556:I559)</f>
        <v>500</v>
      </c>
      <c r="J560" s="9"/>
      <c r="K560" s="9"/>
    </row>
    <row r="561" spans="1:11" ht="12.75">
      <c r="A561" s="9"/>
      <c r="B561" s="16">
        <v>41147</v>
      </c>
      <c r="C561" s="9"/>
      <c r="D561" s="9"/>
      <c r="E561" s="9"/>
      <c r="F561" s="9"/>
      <c r="G561" s="9"/>
      <c r="H561" s="9"/>
      <c r="I561" s="9"/>
      <c r="J561" s="9"/>
      <c r="K561" s="9"/>
    </row>
    <row r="562" spans="1:11" ht="12.75">
      <c r="A562" s="9">
        <v>415</v>
      </c>
      <c r="B562" s="9" t="s">
        <v>314</v>
      </c>
      <c r="C562" s="9">
        <v>688</v>
      </c>
      <c r="D562" s="9">
        <v>688</v>
      </c>
      <c r="E562" s="9"/>
      <c r="F562" s="9"/>
      <c r="G562" s="9"/>
      <c r="H562" s="9"/>
      <c r="I562" s="9"/>
      <c r="J562" s="9"/>
      <c r="K562" s="9"/>
    </row>
    <row r="563" spans="1:11" ht="12.75">
      <c r="A563" s="9">
        <v>416</v>
      </c>
      <c r="B563" s="9" t="s">
        <v>358</v>
      </c>
      <c r="C563" s="9">
        <v>2739</v>
      </c>
      <c r="D563" s="9"/>
      <c r="E563" s="9">
        <v>2739</v>
      </c>
      <c r="F563" s="9"/>
      <c r="G563" s="9"/>
      <c r="H563" s="9"/>
      <c r="I563" s="9"/>
      <c r="J563" s="9"/>
      <c r="K563" s="9"/>
    </row>
    <row r="564" spans="1:11" ht="12.75">
      <c r="A564" s="9">
        <v>417</v>
      </c>
      <c r="B564" s="9" t="s">
        <v>435</v>
      </c>
      <c r="C564" s="9">
        <v>1000</v>
      </c>
      <c r="D564" s="9">
        <v>500</v>
      </c>
      <c r="E564" s="9"/>
      <c r="F564" s="9">
        <v>500</v>
      </c>
      <c r="G564" s="9"/>
      <c r="H564" s="9"/>
      <c r="I564" s="9"/>
      <c r="J564" s="9"/>
      <c r="K564" s="9"/>
    </row>
    <row r="565" spans="1:11" ht="12.75">
      <c r="A565" s="9">
        <v>418</v>
      </c>
      <c r="B565" s="9" t="s">
        <v>436</v>
      </c>
      <c r="C565" s="9">
        <v>525</v>
      </c>
      <c r="D565" s="9"/>
      <c r="E565" s="9"/>
      <c r="F565" s="9">
        <v>525</v>
      </c>
      <c r="G565" s="9"/>
      <c r="H565" s="9"/>
      <c r="I565" s="9"/>
      <c r="J565" s="9"/>
      <c r="K565" s="9"/>
    </row>
    <row r="566" spans="1:11" ht="12.75">
      <c r="A566" s="9"/>
      <c r="B566" s="9"/>
      <c r="C566" s="11">
        <f>SUM(C562:C565)</f>
        <v>4952</v>
      </c>
      <c r="D566" s="11">
        <f>SUM(D562:D565)</f>
        <v>1188</v>
      </c>
      <c r="E566" s="11">
        <f>SUM(E562:E565)</f>
        <v>2739</v>
      </c>
      <c r="F566" s="11">
        <f>SUM(F562:F565)</f>
        <v>1025</v>
      </c>
      <c r="G566" s="9"/>
      <c r="H566" s="9"/>
      <c r="I566" s="9"/>
      <c r="J566" s="9"/>
      <c r="K566" s="9"/>
    </row>
    <row r="567" spans="1:11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</row>
    <row r="568" spans="1:11" ht="12.75">
      <c r="A568" s="9"/>
      <c r="B568" s="9" t="s">
        <v>437</v>
      </c>
      <c r="C568" s="27">
        <f>C519+C523+C535+C540+C548+C554+C560+C566</f>
        <v>170305</v>
      </c>
      <c r="D568" s="27">
        <f>D519+D535+D540+D548+D554+D560+D566</f>
        <v>27764</v>
      </c>
      <c r="E568" s="27">
        <f>E519+E523+E535+E540+E548+E554+E566+E560</f>
        <v>129255</v>
      </c>
      <c r="F568" s="27">
        <f>F519+F523+F535+F540+F548+F554+F560+F566</f>
        <v>12786</v>
      </c>
      <c r="G568" s="27"/>
      <c r="H568" s="27"/>
      <c r="I568" s="27">
        <v>500</v>
      </c>
      <c r="J568" s="9"/>
      <c r="K568" s="9"/>
    </row>
    <row r="569" spans="1:11" ht="12.75">
      <c r="A569" s="9"/>
      <c r="B569" s="16">
        <v>41153</v>
      </c>
      <c r="C569" s="9"/>
      <c r="D569" s="9"/>
      <c r="E569" s="9"/>
      <c r="F569" s="9"/>
      <c r="G569" s="9"/>
      <c r="H569" s="9"/>
      <c r="I569" s="9"/>
      <c r="J569" s="9"/>
      <c r="K569" s="9"/>
    </row>
    <row r="570" spans="1:11" ht="12.75">
      <c r="A570" s="9">
        <v>419</v>
      </c>
      <c r="B570" s="9" t="s">
        <v>438</v>
      </c>
      <c r="C570" s="9">
        <v>3000</v>
      </c>
      <c r="D570" s="9">
        <v>2599</v>
      </c>
      <c r="E570" s="9"/>
      <c r="F570" s="9">
        <v>401</v>
      </c>
      <c r="G570" s="9"/>
      <c r="H570" s="9"/>
      <c r="I570" s="9"/>
      <c r="J570" s="9"/>
      <c r="K570" s="9"/>
    </row>
    <row r="571" spans="1:11" ht="12.75">
      <c r="A571" s="9">
        <v>420</v>
      </c>
      <c r="B571" s="9" t="s">
        <v>248</v>
      </c>
      <c r="C571" s="9">
        <v>627</v>
      </c>
      <c r="D571" s="9">
        <v>627</v>
      </c>
      <c r="E571" s="9"/>
      <c r="F571" s="9"/>
      <c r="G571" s="9"/>
      <c r="H571" s="9"/>
      <c r="I571" s="9"/>
      <c r="J571" s="9"/>
      <c r="K571" s="9"/>
    </row>
    <row r="572" spans="1:11" ht="12.75">
      <c r="A572" s="9">
        <v>421</v>
      </c>
      <c r="B572" s="9" t="s">
        <v>253</v>
      </c>
      <c r="C572" s="9">
        <v>550</v>
      </c>
      <c r="D572" s="9">
        <v>550</v>
      </c>
      <c r="E572" s="9"/>
      <c r="F572" s="9"/>
      <c r="G572" s="9"/>
      <c r="H572" s="9"/>
      <c r="I572" s="9"/>
      <c r="J572" s="9"/>
      <c r="K572" s="9"/>
    </row>
    <row r="573" spans="1:11" ht="12.75">
      <c r="A573" s="9">
        <v>422</v>
      </c>
      <c r="B573" s="9" t="s">
        <v>255</v>
      </c>
      <c r="C573" s="9">
        <v>600</v>
      </c>
      <c r="D573" s="9">
        <v>600</v>
      </c>
      <c r="E573" s="9"/>
      <c r="F573" s="9"/>
      <c r="G573" s="9"/>
      <c r="H573" s="9"/>
      <c r="I573" s="9"/>
      <c r="J573" s="9"/>
      <c r="K573" s="9"/>
    </row>
    <row r="574" spans="1:11" ht="12.75">
      <c r="A574" s="9">
        <v>423</v>
      </c>
      <c r="B574" s="9" t="s">
        <v>439</v>
      </c>
      <c r="C574" s="9">
        <v>4800</v>
      </c>
      <c r="D574" s="9"/>
      <c r="E574" s="9">
        <v>4800</v>
      </c>
      <c r="F574" s="9"/>
      <c r="G574" s="9"/>
      <c r="H574" s="9"/>
      <c r="I574" s="9"/>
      <c r="J574" s="9"/>
      <c r="K574" s="9"/>
    </row>
    <row r="575" spans="1:11" ht="12.75">
      <c r="A575" s="9">
        <v>424</v>
      </c>
      <c r="B575" s="9" t="s">
        <v>440</v>
      </c>
      <c r="C575" s="9">
        <v>1050</v>
      </c>
      <c r="D575" s="9"/>
      <c r="E575" s="9"/>
      <c r="F575" s="9"/>
      <c r="G575" s="9"/>
      <c r="H575" s="9"/>
      <c r="I575" s="9">
        <v>1050</v>
      </c>
      <c r="J575" s="9"/>
      <c r="K575" s="9"/>
    </row>
    <row r="576" spans="1:11" ht="12.75">
      <c r="A576" s="9">
        <v>425</v>
      </c>
      <c r="B576" s="9" t="s">
        <v>441</v>
      </c>
      <c r="C576" s="9">
        <v>380</v>
      </c>
      <c r="D576" s="9">
        <v>380</v>
      </c>
      <c r="E576" s="9"/>
      <c r="F576" s="9"/>
      <c r="G576" s="9"/>
      <c r="H576" s="9"/>
      <c r="I576" s="9"/>
      <c r="J576" s="9"/>
      <c r="K576" s="9"/>
    </row>
    <row r="577" spans="1:11" ht="12.75">
      <c r="A577" s="9"/>
      <c r="B577" s="9"/>
      <c r="C577" s="11">
        <f>SUM(C570:C576)</f>
        <v>11007</v>
      </c>
      <c r="D577" s="11">
        <f>SUM(D570:D576)</f>
        <v>4756</v>
      </c>
      <c r="E577" s="11">
        <f>SUM(E570:E576)</f>
        <v>4800</v>
      </c>
      <c r="F577" s="11">
        <f>SUM(F570:F576)</f>
        <v>401</v>
      </c>
      <c r="G577" s="11"/>
      <c r="H577" s="11"/>
      <c r="I577" s="11">
        <f>SUM(I570:I576)</f>
        <v>1050</v>
      </c>
      <c r="J577" s="9"/>
      <c r="K577" s="9"/>
    </row>
    <row r="578" spans="1:11" ht="12.75">
      <c r="A578" s="9"/>
      <c r="B578" s="16">
        <v>41154</v>
      </c>
      <c r="C578" s="9"/>
      <c r="D578" s="9"/>
      <c r="E578" s="9"/>
      <c r="F578" s="9"/>
      <c r="G578" s="9"/>
      <c r="H578" s="9"/>
      <c r="I578" s="9"/>
      <c r="J578" s="9"/>
      <c r="K578" s="9"/>
    </row>
    <row r="579" spans="1:11" ht="12.75">
      <c r="A579" s="9">
        <v>426</v>
      </c>
      <c r="B579" s="9" t="s">
        <v>486</v>
      </c>
      <c r="C579" s="9">
        <v>1522</v>
      </c>
      <c r="D579" s="9">
        <v>1100</v>
      </c>
      <c r="E579" s="9"/>
      <c r="F579" s="9">
        <v>422</v>
      </c>
      <c r="G579" s="9"/>
      <c r="H579" s="9"/>
      <c r="I579" s="9"/>
      <c r="J579" s="9"/>
      <c r="K579" s="9"/>
    </row>
    <row r="580" spans="1:11" ht="12.75">
      <c r="A580" s="9">
        <v>427</v>
      </c>
      <c r="B580" s="9" t="s">
        <v>457</v>
      </c>
      <c r="C580" s="9">
        <v>422</v>
      </c>
      <c r="D580" s="9"/>
      <c r="E580" s="9"/>
      <c r="F580" s="9">
        <v>422</v>
      </c>
      <c r="G580" s="9"/>
      <c r="H580" s="9"/>
      <c r="I580" s="9"/>
      <c r="J580" s="9"/>
      <c r="K580" s="9"/>
    </row>
    <row r="581" spans="1:11" ht="12.75">
      <c r="A581" s="9">
        <v>428</v>
      </c>
      <c r="B581" s="9" t="s">
        <v>487</v>
      </c>
      <c r="C581" s="9">
        <v>500</v>
      </c>
      <c r="D581" s="9"/>
      <c r="E581" s="9"/>
      <c r="F581" s="9"/>
      <c r="G581" s="9"/>
      <c r="H581" s="9"/>
      <c r="I581" s="9">
        <v>500</v>
      </c>
      <c r="J581" s="9"/>
      <c r="K581" s="9"/>
    </row>
    <row r="582" spans="1:11" ht="12.75">
      <c r="A582" s="9"/>
      <c r="B582" s="9"/>
      <c r="C582" s="11">
        <f>SUM(C579:C581)</f>
        <v>2444</v>
      </c>
      <c r="D582" s="11">
        <f>SUM(D579:D581)</f>
        <v>1100</v>
      </c>
      <c r="E582" s="11"/>
      <c r="F582" s="11">
        <f>SUM(F579:F581)</f>
        <v>844</v>
      </c>
      <c r="G582" s="11"/>
      <c r="H582" s="11"/>
      <c r="I582" s="11">
        <f>SUM(I579:I581)</f>
        <v>500</v>
      </c>
      <c r="J582" s="9"/>
      <c r="K582" s="9"/>
    </row>
    <row r="583" spans="1:11" ht="12.75">
      <c r="A583" s="9"/>
      <c r="B583" s="16">
        <v>41160</v>
      </c>
      <c r="C583" s="9"/>
      <c r="D583" s="9"/>
      <c r="E583" s="9"/>
      <c r="F583" s="9"/>
      <c r="G583" s="9"/>
      <c r="H583" s="9"/>
      <c r="I583" s="9"/>
      <c r="J583" s="9"/>
      <c r="K583" s="9"/>
    </row>
    <row r="584" spans="1:11" ht="12.75">
      <c r="A584" s="9">
        <v>429</v>
      </c>
      <c r="B584" s="9" t="s">
        <v>247</v>
      </c>
      <c r="C584" s="9">
        <v>3156</v>
      </c>
      <c r="D584" s="9"/>
      <c r="E584" s="9">
        <v>2737</v>
      </c>
      <c r="F584" s="9">
        <v>419</v>
      </c>
      <c r="G584" s="9"/>
      <c r="H584" s="9"/>
      <c r="I584" s="9"/>
      <c r="J584" s="9"/>
      <c r="K584" s="9"/>
    </row>
    <row r="585" spans="1:11" ht="12.75">
      <c r="A585" s="9">
        <v>430</v>
      </c>
      <c r="B585" s="9" t="s">
        <v>488</v>
      </c>
      <c r="C585" s="9">
        <v>7833</v>
      </c>
      <c r="D585" s="9">
        <v>1375</v>
      </c>
      <c r="E585" s="9">
        <v>5998</v>
      </c>
      <c r="F585" s="9">
        <v>460</v>
      </c>
      <c r="G585" s="9"/>
      <c r="H585" s="9"/>
      <c r="I585" s="9"/>
      <c r="J585" s="9"/>
      <c r="K585" s="9"/>
    </row>
    <row r="586" spans="1:11" ht="12.75">
      <c r="A586" s="9">
        <v>431</v>
      </c>
      <c r="B586" s="9" t="s">
        <v>399</v>
      </c>
      <c r="C586" s="9">
        <v>599</v>
      </c>
      <c r="D586" s="9">
        <v>99</v>
      </c>
      <c r="E586" s="9"/>
      <c r="F586" s="9"/>
      <c r="G586" s="9"/>
      <c r="H586" s="9"/>
      <c r="I586" s="9">
        <v>500</v>
      </c>
      <c r="J586" s="9"/>
      <c r="K586" s="9"/>
    </row>
    <row r="587" spans="1:11" ht="12.75">
      <c r="A587" s="9">
        <v>432</v>
      </c>
      <c r="B587" s="9" t="s">
        <v>489</v>
      </c>
      <c r="C587" s="9">
        <v>1909</v>
      </c>
      <c r="D587" s="9"/>
      <c r="E587" s="9">
        <v>1909</v>
      </c>
      <c r="F587" s="9"/>
      <c r="G587" s="9"/>
      <c r="H587" s="9"/>
      <c r="I587" s="9"/>
      <c r="J587" s="9"/>
      <c r="K587" s="9"/>
    </row>
    <row r="588" spans="1:11" ht="12.75">
      <c r="A588" s="9">
        <v>433</v>
      </c>
      <c r="B588" s="9" t="s">
        <v>490</v>
      </c>
      <c r="C588" s="9">
        <v>616</v>
      </c>
      <c r="D588" s="9">
        <v>616</v>
      </c>
      <c r="E588" s="9"/>
      <c r="F588" s="9"/>
      <c r="G588" s="9"/>
      <c r="H588" s="9"/>
      <c r="I588" s="9"/>
      <c r="J588" s="9"/>
      <c r="K588" s="9"/>
    </row>
    <row r="589" spans="1:11" ht="12.75">
      <c r="A589" s="9">
        <v>434</v>
      </c>
      <c r="B589" s="16" t="s">
        <v>491</v>
      </c>
      <c r="C589" s="9">
        <v>5606</v>
      </c>
      <c r="D589" s="9">
        <v>5606</v>
      </c>
      <c r="E589" s="9"/>
      <c r="F589" s="9"/>
      <c r="G589" s="9"/>
      <c r="H589" s="9"/>
      <c r="I589" s="9"/>
      <c r="J589" s="9"/>
      <c r="K589" s="9"/>
    </row>
    <row r="590" spans="1:11" ht="12.75">
      <c r="A590" s="9"/>
      <c r="B590" s="9"/>
      <c r="C590" s="11">
        <f>SUM(C584:C589)</f>
        <v>19719</v>
      </c>
      <c r="D590" s="11">
        <f>SUM(D584:D589)</f>
        <v>7696</v>
      </c>
      <c r="E590" s="11">
        <f>SUM(E584:E589)</f>
        <v>10644</v>
      </c>
      <c r="F590" s="11">
        <f>SUM(F584:F589)</f>
        <v>879</v>
      </c>
      <c r="G590" s="11"/>
      <c r="H590" s="11"/>
      <c r="I590" s="11">
        <f>SUM(I584:I589)</f>
        <v>500</v>
      </c>
      <c r="J590" s="9"/>
      <c r="K590" s="9"/>
    </row>
    <row r="591" spans="1:11" ht="12.75">
      <c r="A591" s="9"/>
      <c r="B591" s="16">
        <v>41161</v>
      </c>
      <c r="C591" s="9"/>
      <c r="D591" s="9"/>
      <c r="E591" s="9"/>
      <c r="F591" s="9"/>
      <c r="G591" s="9"/>
      <c r="H591" s="9"/>
      <c r="I591" s="9"/>
      <c r="J591" s="9"/>
      <c r="K591" s="9"/>
    </row>
    <row r="592" spans="1:11" ht="12.75">
      <c r="A592" s="9">
        <v>435</v>
      </c>
      <c r="B592" s="9" t="s">
        <v>492</v>
      </c>
      <c r="C592" s="9">
        <v>3729</v>
      </c>
      <c r="D592" s="9">
        <v>825</v>
      </c>
      <c r="E592" s="9">
        <v>2904</v>
      </c>
      <c r="F592" s="9"/>
      <c r="G592" s="9"/>
      <c r="H592" s="9"/>
      <c r="I592" s="9"/>
      <c r="J592" s="9"/>
      <c r="K592" s="9"/>
    </row>
    <row r="593" spans="1:11" ht="12.75">
      <c r="A593" s="9">
        <v>436</v>
      </c>
      <c r="B593" s="9" t="s">
        <v>493</v>
      </c>
      <c r="C593" s="9">
        <v>1246</v>
      </c>
      <c r="D593" s="9">
        <v>1246</v>
      </c>
      <c r="E593" s="9"/>
      <c r="F593" s="9"/>
      <c r="G593" s="9"/>
      <c r="H593" s="9"/>
      <c r="I593" s="9"/>
      <c r="J593" s="9"/>
      <c r="K593" s="9"/>
    </row>
    <row r="594" spans="1:11" ht="12.75">
      <c r="A594" s="9">
        <v>437</v>
      </c>
      <c r="B594" s="9" t="s">
        <v>494</v>
      </c>
      <c r="C594" s="9">
        <v>5000</v>
      </c>
      <c r="D594" s="9">
        <v>1100</v>
      </c>
      <c r="E594" s="9">
        <v>3421</v>
      </c>
      <c r="F594" s="9">
        <v>479</v>
      </c>
      <c r="G594" s="9"/>
      <c r="H594" s="9"/>
      <c r="I594" s="9"/>
      <c r="J594" s="9"/>
      <c r="K594" s="9"/>
    </row>
    <row r="595" spans="1:11" ht="12.75">
      <c r="A595" s="9">
        <v>438</v>
      </c>
      <c r="B595" s="9" t="s">
        <v>345</v>
      </c>
      <c r="C595" s="9">
        <v>2937</v>
      </c>
      <c r="D595" s="9"/>
      <c r="E595" s="9">
        <v>2937</v>
      </c>
      <c r="F595" s="9"/>
      <c r="G595" s="9"/>
      <c r="H595" s="9"/>
      <c r="I595" s="9"/>
      <c r="J595" s="9"/>
      <c r="K595" s="9"/>
    </row>
    <row r="596" spans="1:11" ht="12.75">
      <c r="A596" s="9"/>
      <c r="B596" s="9"/>
      <c r="C596" s="11">
        <f>SUM(C592:C595)</f>
        <v>12912</v>
      </c>
      <c r="D596" s="11">
        <f>SUM(D592:D595)</f>
        <v>3171</v>
      </c>
      <c r="E596" s="11">
        <f>SUM(E592:E595)</f>
        <v>9262</v>
      </c>
      <c r="F596" s="11">
        <f>SUM(F592:F595)</f>
        <v>479</v>
      </c>
      <c r="G596" s="9"/>
      <c r="H596" s="9"/>
      <c r="I596" s="9"/>
      <c r="J596" s="9"/>
      <c r="K596" s="9"/>
    </row>
    <row r="597" spans="1:11" ht="12.75">
      <c r="A597" s="9"/>
      <c r="B597" s="16">
        <v>41164</v>
      </c>
      <c r="C597" s="9"/>
      <c r="D597" s="9"/>
      <c r="E597" s="9"/>
      <c r="F597" s="9"/>
      <c r="G597" s="9"/>
      <c r="H597" s="9"/>
      <c r="I597" s="9"/>
      <c r="J597" s="9"/>
      <c r="K597" s="9"/>
    </row>
    <row r="598" spans="1:11" ht="12.75">
      <c r="A598" s="9">
        <v>439</v>
      </c>
      <c r="B598" s="9" t="s">
        <v>442</v>
      </c>
      <c r="C598" s="9">
        <v>3223</v>
      </c>
      <c r="D598" s="9">
        <v>275</v>
      </c>
      <c r="E598" s="9">
        <v>2948</v>
      </c>
      <c r="F598" s="9"/>
      <c r="G598" s="9"/>
      <c r="H598" s="9"/>
      <c r="I598" s="9"/>
      <c r="J598" s="9"/>
      <c r="K598" s="9"/>
    </row>
    <row r="599" spans="1:11" ht="12.75">
      <c r="A599" s="9">
        <v>440</v>
      </c>
      <c r="B599" s="9" t="s">
        <v>443</v>
      </c>
      <c r="C599" s="9">
        <v>8412</v>
      </c>
      <c r="D599" s="9">
        <v>3300</v>
      </c>
      <c r="E599" s="9">
        <v>5112</v>
      </c>
      <c r="F599" s="9"/>
      <c r="G599" s="9"/>
      <c r="H599" s="9"/>
      <c r="I599" s="9"/>
      <c r="J599" s="9"/>
      <c r="K599" s="9"/>
    </row>
    <row r="600" spans="1:11" ht="12.75">
      <c r="A600" s="9"/>
      <c r="B600" s="9"/>
      <c r="C600" s="11">
        <f>SUM(C598:C599)</f>
        <v>11635</v>
      </c>
      <c r="D600" s="11">
        <f>SUM(D598:D599)</f>
        <v>3575</v>
      </c>
      <c r="E600" s="11">
        <f>SUM(E598:E599)</f>
        <v>8060</v>
      </c>
      <c r="F600" s="9"/>
      <c r="G600" s="9"/>
      <c r="H600" s="9"/>
      <c r="I600" s="9"/>
      <c r="J600" s="9"/>
      <c r="K600" s="9"/>
    </row>
    <row r="601" spans="1:11" ht="12.75">
      <c r="A601" s="9"/>
      <c r="B601" s="16">
        <v>41167</v>
      </c>
      <c r="C601" s="9"/>
      <c r="D601" s="9"/>
      <c r="E601" s="9"/>
      <c r="F601" s="9"/>
      <c r="G601" s="9"/>
      <c r="H601" s="9"/>
      <c r="I601" s="9"/>
      <c r="J601" s="9"/>
      <c r="K601" s="9"/>
    </row>
    <row r="602" spans="1:11" ht="12.75">
      <c r="A602" s="9">
        <v>441</v>
      </c>
      <c r="B602" s="9" t="s">
        <v>444</v>
      </c>
      <c r="C602" s="9">
        <v>6133</v>
      </c>
      <c r="D602" s="9"/>
      <c r="E602" s="9">
        <v>5697</v>
      </c>
      <c r="F602" s="9">
        <v>436</v>
      </c>
      <c r="G602" s="9"/>
      <c r="H602" s="9"/>
      <c r="I602" s="9"/>
      <c r="J602" s="9"/>
      <c r="K602" s="9"/>
    </row>
    <row r="603" spans="1:11" ht="12.75">
      <c r="A603" s="9">
        <v>442</v>
      </c>
      <c r="B603" s="9" t="s">
        <v>445</v>
      </c>
      <c r="C603" s="9">
        <v>1553</v>
      </c>
      <c r="D603" s="9"/>
      <c r="E603" s="9">
        <v>1553</v>
      </c>
      <c r="F603" s="9"/>
      <c r="G603" s="9"/>
      <c r="H603" s="9"/>
      <c r="I603" s="9"/>
      <c r="J603" s="9"/>
      <c r="K603" s="9"/>
    </row>
    <row r="604" spans="1:11" ht="12.75">
      <c r="A604" s="9">
        <v>443</v>
      </c>
      <c r="B604" s="9" t="s">
        <v>296</v>
      </c>
      <c r="C604" s="9">
        <v>2132</v>
      </c>
      <c r="D604" s="9"/>
      <c r="E604" s="9">
        <v>2132</v>
      </c>
      <c r="F604" s="9"/>
      <c r="G604" s="9"/>
      <c r="H604" s="9"/>
      <c r="I604" s="9"/>
      <c r="J604" s="9"/>
      <c r="K604" s="9"/>
    </row>
    <row r="605" spans="1:11" ht="12.75">
      <c r="A605" s="9">
        <v>444</v>
      </c>
      <c r="B605" s="9" t="s">
        <v>296</v>
      </c>
      <c r="C605" s="9">
        <v>1238</v>
      </c>
      <c r="D605" s="9">
        <v>1238</v>
      </c>
      <c r="E605" s="9"/>
      <c r="F605" s="9"/>
      <c r="G605" s="9"/>
      <c r="H605" s="9"/>
      <c r="I605" s="9"/>
      <c r="J605" s="9"/>
      <c r="K605" s="9"/>
    </row>
    <row r="606" spans="1:11" ht="12.75">
      <c r="A606" s="9">
        <v>445</v>
      </c>
      <c r="B606" s="9" t="s">
        <v>446</v>
      </c>
      <c r="C606" s="9">
        <v>3300</v>
      </c>
      <c r="D606" s="9">
        <v>3300</v>
      </c>
      <c r="E606" s="9"/>
      <c r="F606" s="9"/>
      <c r="G606" s="9"/>
      <c r="H606" s="9"/>
      <c r="I606" s="9"/>
      <c r="J606" s="9"/>
      <c r="K606" s="9"/>
    </row>
    <row r="607" spans="1:11" ht="12.75">
      <c r="A607" s="9">
        <v>446</v>
      </c>
      <c r="B607" s="9" t="s">
        <v>447</v>
      </c>
      <c r="C607" s="9">
        <v>3300</v>
      </c>
      <c r="D607" s="9">
        <v>3300</v>
      </c>
      <c r="E607" s="9"/>
      <c r="F607" s="9"/>
      <c r="G607" s="9"/>
      <c r="H607" s="9"/>
      <c r="I607" s="9"/>
      <c r="J607" s="9"/>
      <c r="K607" s="9"/>
    </row>
    <row r="608" spans="1:11" ht="12.75">
      <c r="A608" s="9">
        <v>447</v>
      </c>
      <c r="B608" s="9" t="s">
        <v>448</v>
      </c>
      <c r="C608" s="9">
        <v>2438</v>
      </c>
      <c r="D608" s="9"/>
      <c r="E608" s="9">
        <v>2438</v>
      </c>
      <c r="F608" s="9"/>
      <c r="G608" s="9"/>
      <c r="H608" s="9"/>
      <c r="I608" s="9"/>
      <c r="J608" s="9"/>
      <c r="K608" s="9"/>
    </row>
    <row r="609" spans="1:11" ht="12.75">
      <c r="A609" s="9">
        <v>448</v>
      </c>
      <c r="B609" s="9" t="s">
        <v>449</v>
      </c>
      <c r="C609" s="9">
        <v>3556</v>
      </c>
      <c r="D609" s="9">
        <v>2200</v>
      </c>
      <c r="E609" s="9">
        <v>1356</v>
      </c>
      <c r="F609" s="9"/>
      <c r="G609" s="9"/>
      <c r="H609" s="9"/>
      <c r="I609" s="9"/>
      <c r="J609" s="9"/>
      <c r="K609" s="9"/>
    </row>
    <row r="610" spans="1:11" ht="12.75">
      <c r="A610" s="9">
        <v>449</v>
      </c>
      <c r="B610" s="9" t="s">
        <v>450</v>
      </c>
      <c r="C610" s="9">
        <v>3681</v>
      </c>
      <c r="D610" s="9">
        <v>2200</v>
      </c>
      <c r="E610" s="9">
        <v>984</v>
      </c>
      <c r="F610" s="9">
        <v>497</v>
      </c>
      <c r="G610" s="9"/>
      <c r="H610" s="9"/>
      <c r="I610" s="9"/>
      <c r="J610" s="9"/>
      <c r="K610" s="9"/>
    </row>
    <row r="611" spans="1:11" ht="12.75">
      <c r="A611" s="9">
        <v>450</v>
      </c>
      <c r="B611" s="9" t="s">
        <v>451</v>
      </c>
      <c r="C611" s="9">
        <v>6249</v>
      </c>
      <c r="D611" s="9">
        <v>220</v>
      </c>
      <c r="E611" s="9">
        <v>5600</v>
      </c>
      <c r="F611" s="9">
        <v>429</v>
      </c>
      <c r="G611" s="9"/>
      <c r="H611" s="9"/>
      <c r="I611" s="9"/>
      <c r="J611" s="9"/>
      <c r="K611" s="9"/>
    </row>
    <row r="612" spans="1:11" ht="12.75">
      <c r="A612" s="9">
        <v>451</v>
      </c>
      <c r="B612" s="9" t="s">
        <v>452</v>
      </c>
      <c r="C612" s="9">
        <v>2750</v>
      </c>
      <c r="D612" s="9">
        <v>2750</v>
      </c>
      <c r="E612" s="9"/>
      <c r="F612" s="9"/>
      <c r="G612" s="9"/>
      <c r="H612" s="9"/>
      <c r="I612" s="9"/>
      <c r="J612" s="9"/>
      <c r="K612" s="9"/>
    </row>
    <row r="613" spans="1:11" ht="12.75">
      <c r="A613" s="9">
        <v>452</v>
      </c>
      <c r="B613" s="9" t="s">
        <v>453</v>
      </c>
      <c r="C613" s="9">
        <v>8250</v>
      </c>
      <c r="D613" s="9">
        <v>8250</v>
      </c>
      <c r="E613" s="9"/>
      <c r="F613" s="9"/>
      <c r="G613" s="9"/>
      <c r="H613" s="9"/>
      <c r="I613" s="9"/>
      <c r="J613" s="9"/>
      <c r="K613" s="9"/>
    </row>
    <row r="614" spans="1:11" ht="12.75">
      <c r="A614" s="9"/>
      <c r="B614" s="9"/>
      <c r="C614" s="11">
        <f>SUM(C602:C613)</f>
        <v>44580</v>
      </c>
      <c r="D614" s="11">
        <f>SUM(D602:D613)</f>
        <v>23458</v>
      </c>
      <c r="E614" s="11">
        <f>SUM(E602:E613)</f>
        <v>19760</v>
      </c>
      <c r="F614" s="11">
        <f>SUM(F602:F613)</f>
        <v>1362</v>
      </c>
      <c r="G614" s="9"/>
      <c r="H614" s="9"/>
      <c r="I614" s="9"/>
      <c r="J614" s="9"/>
      <c r="K614" s="9"/>
    </row>
    <row r="615" spans="1:11" ht="12.75">
      <c r="A615" s="9"/>
      <c r="B615" s="16">
        <v>41168</v>
      </c>
      <c r="C615" s="9"/>
      <c r="D615" s="9"/>
      <c r="E615" s="9"/>
      <c r="F615" s="9"/>
      <c r="G615" s="9"/>
      <c r="H615" s="9"/>
      <c r="I615" s="9"/>
      <c r="J615" s="9"/>
      <c r="K615" s="9"/>
    </row>
    <row r="616" spans="1:11" ht="12.75">
      <c r="A616" s="9">
        <v>453</v>
      </c>
      <c r="B616" s="9" t="s">
        <v>454</v>
      </c>
      <c r="C616" s="9">
        <v>3412</v>
      </c>
      <c r="D616" s="9">
        <v>3000</v>
      </c>
      <c r="E616" s="9"/>
      <c r="F616" s="9">
        <v>412</v>
      </c>
      <c r="G616" s="9"/>
      <c r="H616" s="9"/>
      <c r="I616" s="9"/>
      <c r="J616" s="9"/>
      <c r="K616" s="9"/>
    </row>
    <row r="617" spans="1:11" ht="12.75">
      <c r="A617" s="9">
        <v>453</v>
      </c>
      <c r="B617" s="9" t="s">
        <v>443</v>
      </c>
      <c r="C617" s="9">
        <v>392</v>
      </c>
      <c r="D617" s="9"/>
      <c r="E617" s="9"/>
      <c r="F617" s="9">
        <v>392</v>
      </c>
      <c r="G617" s="9"/>
      <c r="H617" s="9"/>
      <c r="I617" s="9"/>
      <c r="J617" s="9"/>
      <c r="K617" s="9"/>
    </row>
    <row r="618" spans="1:11" ht="12.75">
      <c r="A618" s="9">
        <v>454</v>
      </c>
      <c r="B618" s="9" t="s">
        <v>455</v>
      </c>
      <c r="C618" s="9">
        <v>406</v>
      </c>
      <c r="D618" s="9"/>
      <c r="E618" s="9"/>
      <c r="F618" s="9">
        <v>406</v>
      </c>
      <c r="G618" s="9"/>
      <c r="H618" s="9"/>
      <c r="I618" s="9"/>
      <c r="J618" s="9"/>
      <c r="K618" s="9"/>
    </row>
    <row r="619" spans="1:11" ht="12.75">
      <c r="A619" s="9">
        <v>455</v>
      </c>
      <c r="B619" s="9" t="s">
        <v>456</v>
      </c>
      <c r="C619" s="9">
        <v>9999</v>
      </c>
      <c r="D619" s="9">
        <v>9999</v>
      </c>
      <c r="E619" s="9"/>
      <c r="F619" s="9"/>
      <c r="G619" s="9"/>
      <c r="H619" s="9"/>
      <c r="I619" s="9"/>
      <c r="J619" s="9"/>
      <c r="K619" s="9"/>
    </row>
    <row r="620" spans="1:11" ht="12.75">
      <c r="A620" s="9">
        <v>456</v>
      </c>
      <c r="B620" s="9" t="s">
        <v>334</v>
      </c>
      <c r="C620" s="9">
        <v>7137</v>
      </c>
      <c r="D620" s="9">
        <v>4421</v>
      </c>
      <c r="E620" s="9">
        <v>2716</v>
      </c>
      <c r="F620" s="9"/>
      <c r="G620" s="9"/>
      <c r="H620" s="9"/>
      <c r="I620" s="9"/>
      <c r="J620" s="9"/>
      <c r="K620" s="9"/>
    </row>
    <row r="621" spans="1:11" ht="12.75">
      <c r="A621" s="9">
        <v>457</v>
      </c>
      <c r="B621" s="9" t="s">
        <v>333</v>
      </c>
      <c r="C621" s="9">
        <v>4045</v>
      </c>
      <c r="D621" s="9">
        <v>1598</v>
      </c>
      <c r="E621" s="9">
        <v>2447</v>
      </c>
      <c r="F621" s="9"/>
      <c r="G621" s="9"/>
      <c r="H621" s="9"/>
      <c r="I621" s="9"/>
      <c r="J621" s="9"/>
      <c r="K621" s="9"/>
    </row>
    <row r="622" spans="1:11" ht="12.75">
      <c r="A622" s="9">
        <v>458</v>
      </c>
      <c r="B622" s="9" t="s">
        <v>416</v>
      </c>
      <c r="C622" s="9">
        <v>154</v>
      </c>
      <c r="D622" s="9">
        <v>154</v>
      </c>
      <c r="E622" s="9"/>
      <c r="F622" s="9"/>
      <c r="G622" s="9"/>
      <c r="H622" s="9"/>
      <c r="I622" s="9"/>
      <c r="J622" s="9"/>
      <c r="K622" s="9"/>
    </row>
    <row r="623" spans="1:11" ht="12.75">
      <c r="A623" s="9"/>
      <c r="B623" s="9"/>
      <c r="C623" s="11">
        <f>SUM(C616:C622)</f>
        <v>25545</v>
      </c>
      <c r="D623" s="11">
        <f>SUM(D616:D622)</f>
        <v>19172</v>
      </c>
      <c r="E623" s="11">
        <f>SUM(E616:E622)</f>
        <v>5163</v>
      </c>
      <c r="F623" s="11">
        <f>SUM(F616:F622)</f>
        <v>1210</v>
      </c>
      <c r="G623" s="9"/>
      <c r="H623" s="9"/>
      <c r="I623" s="9"/>
      <c r="J623" s="9"/>
      <c r="K623" s="9"/>
    </row>
    <row r="624" spans="1:11" ht="12.75">
      <c r="A624" s="9"/>
      <c r="B624" s="16">
        <v>41174</v>
      </c>
      <c r="C624" s="9"/>
      <c r="D624" s="9"/>
      <c r="E624" s="9"/>
      <c r="F624" s="9"/>
      <c r="G624" s="9"/>
      <c r="H624" s="9"/>
      <c r="I624" s="9"/>
      <c r="J624" s="9"/>
      <c r="K624" s="9"/>
    </row>
    <row r="625" spans="1:11" ht="12.75">
      <c r="A625" s="9">
        <v>459</v>
      </c>
      <c r="B625" s="9" t="s">
        <v>327</v>
      </c>
      <c r="C625" s="9">
        <v>2754</v>
      </c>
      <c r="D625" s="9"/>
      <c r="E625" s="9">
        <v>2754</v>
      </c>
      <c r="F625" s="9"/>
      <c r="G625" s="9"/>
      <c r="H625" s="9"/>
      <c r="I625" s="9"/>
      <c r="J625" s="9"/>
      <c r="K625" s="9"/>
    </row>
    <row r="626" spans="1:11" ht="12.75">
      <c r="A626" s="9">
        <v>460</v>
      </c>
      <c r="B626" s="9" t="s">
        <v>457</v>
      </c>
      <c r="C626" s="9">
        <v>2756</v>
      </c>
      <c r="D626" s="9"/>
      <c r="E626" s="9">
        <v>2756</v>
      </c>
      <c r="F626" s="9"/>
      <c r="G626" s="9"/>
      <c r="H626" s="9"/>
      <c r="I626" s="9"/>
      <c r="J626" s="9"/>
      <c r="K626" s="9"/>
    </row>
    <row r="627" spans="1:11" ht="12.75">
      <c r="A627" s="9">
        <v>461</v>
      </c>
      <c r="B627" s="9" t="s">
        <v>458</v>
      </c>
      <c r="C627" s="9">
        <v>9996</v>
      </c>
      <c r="D627" s="9">
        <v>4460</v>
      </c>
      <c r="E627" s="9">
        <v>4800</v>
      </c>
      <c r="F627" s="9">
        <v>736</v>
      </c>
      <c r="G627" s="9"/>
      <c r="H627" s="9"/>
      <c r="I627" s="9"/>
      <c r="J627" s="9"/>
      <c r="K627" s="9"/>
    </row>
    <row r="628" spans="1:11" ht="12.75">
      <c r="A628" s="9">
        <v>462</v>
      </c>
      <c r="B628" s="9" t="s">
        <v>459</v>
      </c>
      <c r="C628" s="9">
        <v>5536</v>
      </c>
      <c r="D628" s="9"/>
      <c r="E628" s="9">
        <v>4800</v>
      </c>
      <c r="F628" s="9">
        <v>736</v>
      </c>
      <c r="G628" s="9"/>
      <c r="H628" s="9"/>
      <c r="I628" s="9"/>
      <c r="J628" s="9"/>
      <c r="K628" s="9"/>
    </row>
    <row r="629" spans="1:11" ht="12.75">
      <c r="A629" s="9">
        <v>463</v>
      </c>
      <c r="B629" s="9" t="s">
        <v>460</v>
      </c>
      <c r="C629" s="9">
        <v>5536</v>
      </c>
      <c r="D629" s="9"/>
      <c r="E629" s="9">
        <v>4800</v>
      </c>
      <c r="F629" s="9">
        <v>736</v>
      </c>
      <c r="G629" s="9"/>
      <c r="H629" s="9"/>
      <c r="I629" s="9"/>
      <c r="J629" s="9"/>
      <c r="K629" s="9"/>
    </row>
    <row r="630" spans="1:11" ht="12.75">
      <c r="A630" s="9">
        <v>464</v>
      </c>
      <c r="B630" s="9" t="s">
        <v>461</v>
      </c>
      <c r="C630" s="9">
        <v>2865</v>
      </c>
      <c r="D630" s="9">
        <v>2865</v>
      </c>
      <c r="E630" s="9"/>
      <c r="F630" s="9"/>
      <c r="G630" s="9"/>
      <c r="H630" s="9"/>
      <c r="I630" s="9"/>
      <c r="J630" s="9"/>
      <c r="K630" s="9"/>
    </row>
    <row r="631" spans="1:11" ht="12.75">
      <c r="A631" s="9">
        <v>465</v>
      </c>
      <c r="B631" s="9" t="s">
        <v>462</v>
      </c>
      <c r="C631" s="9">
        <v>330</v>
      </c>
      <c r="D631" s="9">
        <v>330</v>
      </c>
      <c r="E631" s="9"/>
      <c r="F631" s="9"/>
      <c r="G631" s="9"/>
      <c r="H631" s="9"/>
      <c r="I631" s="9"/>
      <c r="J631" s="9"/>
      <c r="K631" s="9"/>
    </row>
    <row r="632" spans="1:11" ht="12.75">
      <c r="A632" s="9">
        <v>466</v>
      </c>
      <c r="B632" s="9" t="s">
        <v>463</v>
      </c>
      <c r="C632" s="9">
        <v>5377</v>
      </c>
      <c r="D632" s="9"/>
      <c r="E632" s="9">
        <v>4994</v>
      </c>
      <c r="F632" s="9">
        <v>383</v>
      </c>
      <c r="G632" s="9"/>
      <c r="H632" s="9"/>
      <c r="I632" s="9"/>
      <c r="J632" s="9"/>
      <c r="K632" s="9"/>
    </row>
    <row r="633" spans="1:11" ht="12.75">
      <c r="A633" s="9">
        <v>467</v>
      </c>
      <c r="B633" s="9" t="s">
        <v>464</v>
      </c>
      <c r="C633" s="9">
        <v>5335</v>
      </c>
      <c r="D633" s="9">
        <v>5335</v>
      </c>
      <c r="E633" s="9"/>
      <c r="F633" s="9"/>
      <c r="G633" s="9"/>
      <c r="H633" s="9"/>
      <c r="I633" s="9"/>
      <c r="J633" s="9"/>
      <c r="K633" s="9"/>
    </row>
    <row r="634" spans="1:11" ht="12.75">
      <c r="A634" s="9">
        <v>468</v>
      </c>
      <c r="B634" s="9" t="s">
        <v>465</v>
      </c>
      <c r="C634" s="9">
        <v>2500</v>
      </c>
      <c r="D634" s="9"/>
      <c r="E634" s="9">
        <v>2500</v>
      </c>
      <c r="F634" s="9"/>
      <c r="G634" s="9"/>
      <c r="H634" s="9"/>
      <c r="I634" s="9"/>
      <c r="J634" s="9"/>
      <c r="K634" s="9"/>
    </row>
    <row r="635" spans="1:11" ht="12.75">
      <c r="A635" s="9">
        <v>469</v>
      </c>
      <c r="B635" s="9" t="s">
        <v>466</v>
      </c>
      <c r="C635" s="9">
        <v>2500</v>
      </c>
      <c r="D635" s="9"/>
      <c r="E635" s="9">
        <v>2500</v>
      </c>
      <c r="F635" s="9"/>
      <c r="G635" s="9"/>
      <c r="H635" s="9"/>
      <c r="I635" s="9"/>
      <c r="J635" s="9"/>
      <c r="K635" s="9"/>
    </row>
    <row r="636" spans="1:11" ht="12.75">
      <c r="A636" s="9">
        <v>470</v>
      </c>
      <c r="B636" s="9" t="s">
        <v>467</v>
      </c>
      <c r="C636" s="9">
        <v>1050</v>
      </c>
      <c r="D636" s="9"/>
      <c r="E636" s="9"/>
      <c r="F636" s="9"/>
      <c r="G636" s="9"/>
      <c r="H636" s="9"/>
      <c r="I636" s="9">
        <v>1050</v>
      </c>
      <c r="J636" s="9"/>
      <c r="K636" s="9"/>
    </row>
    <row r="637" spans="1:11" ht="12.75">
      <c r="A637" s="9">
        <v>471</v>
      </c>
      <c r="B637" s="9" t="s">
        <v>286</v>
      </c>
      <c r="C637" s="9">
        <v>500</v>
      </c>
      <c r="D637" s="9"/>
      <c r="E637" s="9"/>
      <c r="F637" s="9"/>
      <c r="G637" s="9"/>
      <c r="H637" s="9"/>
      <c r="I637" s="9">
        <v>500</v>
      </c>
      <c r="J637" s="9"/>
      <c r="K637" s="9"/>
    </row>
    <row r="638" spans="1:11" ht="12.75">
      <c r="A638" s="9"/>
      <c r="B638" s="9"/>
      <c r="C638" s="11">
        <f>SUM(C625:C637)</f>
        <v>47035</v>
      </c>
      <c r="D638" s="11">
        <f>SUM(D625:D637)</f>
        <v>12990</v>
      </c>
      <c r="E638" s="11">
        <f>SUM(E625:E637)</f>
        <v>29904</v>
      </c>
      <c r="F638" s="11">
        <f>SUM(F625:F637)</f>
        <v>2591</v>
      </c>
      <c r="G638" s="11"/>
      <c r="H638" s="11"/>
      <c r="I638" s="11">
        <f>SUM(I625:I637)</f>
        <v>1550</v>
      </c>
      <c r="J638" s="9"/>
      <c r="K638" s="9"/>
    </row>
    <row r="639" spans="1:11" ht="12.75">
      <c r="A639" s="9"/>
      <c r="B639" s="16">
        <v>41175</v>
      </c>
      <c r="C639" s="9"/>
      <c r="D639" s="9"/>
      <c r="E639" s="9"/>
      <c r="F639" s="9"/>
      <c r="G639" s="9"/>
      <c r="H639" s="9"/>
      <c r="I639" s="9"/>
      <c r="J639" s="9"/>
      <c r="K639" s="9"/>
    </row>
    <row r="640" spans="1:11" ht="12.75">
      <c r="A640" s="9">
        <v>472</v>
      </c>
      <c r="B640" s="9" t="s">
        <v>468</v>
      </c>
      <c r="C640" s="11">
        <v>770</v>
      </c>
      <c r="D640" s="11">
        <v>770</v>
      </c>
      <c r="E640" s="9"/>
      <c r="F640" s="9"/>
      <c r="G640" s="9"/>
      <c r="H640" s="9"/>
      <c r="I640" s="9"/>
      <c r="J640" s="9"/>
      <c r="K640" s="9"/>
    </row>
    <row r="641" spans="1:11" ht="12.75">
      <c r="A641" s="9"/>
      <c r="B641" s="16">
        <v>41181</v>
      </c>
      <c r="C641" s="9"/>
      <c r="D641" s="9"/>
      <c r="E641" s="9"/>
      <c r="F641" s="9"/>
      <c r="G641" s="9"/>
      <c r="H641" s="9"/>
      <c r="I641" s="9"/>
      <c r="J641" s="9"/>
      <c r="K641" s="9"/>
    </row>
    <row r="642" spans="1:11" ht="12.75">
      <c r="A642" s="9">
        <v>473</v>
      </c>
      <c r="B642" s="9" t="s">
        <v>264</v>
      </c>
      <c r="C642" s="9">
        <v>1194</v>
      </c>
      <c r="D642" s="9"/>
      <c r="E642" s="9">
        <v>790</v>
      </c>
      <c r="F642" s="9">
        <v>404</v>
      </c>
      <c r="G642" s="9"/>
      <c r="H642" s="9"/>
      <c r="I642" s="9"/>
      <c r="J642" s="9"/>
      <c r="K642" s="9"/>
    </row>
    <row r="643" spans="1:11" ht="12.75">
      <c r="A643" s="9">
        <v>474</v>
      </c>
      <c r="B643" s="9" t="s">
        <v>329</v>
      </c>
      <c r="C643" s="9">
        <v>1366</v>
      </c>
      <c r="D643" s="9">
        <v>1366</v>
      </c>
      <c r="E643" s="9"/>
      <c r="F643" s="9"/>
      <c r="G643" s="9"/>
      <c r="H643" s="9"/>
      <c r="I643" s="9"/>
      <c r="J643" s="9"/>
      <c r="K643" s="9"/>
    </row>
    <row r="644" spans="1:11" ht="12.75">
      <c r="A644" s="9">
        <v>475</v>
      </c>
      <c r="B644" s="9" t="s">
        <v>328</v>
      </c>
      <c r="C644" s="9">
        <v>1783</v>
      </c>
      <c r="D644" s="9">
        <v>1783</v>
      </c>
      <c r="E644" s="9"/>
      <c r="F644" s="9"/>
      <c r="G644" s="9"/>
      <c r="H644" s="9"/>
      <c r="I644" s="9"/>
      <c r="J644" s="9"/>
      <c r="K644" s="9"/>
    </row>
    <row r="645" spans="1:11" ht="12.75">
      <c r="A645" s="9">
        <v>476</v>
      </c>
      <c r="B645" s="9" t="s">
        <v>330</v>
      </c>
      <c r="C645" s="9">
        <v>1508</v>
      </c>
      <c r="D645" s="9">
        <v>1508</v>
      </c>
      <c r="E645" s="9"/>
      <c r="F645" s="9"/>
      <c r="G645" s="9"/>
      <c r="H645" s="9"/>
      <c r="I645" s="9"/>
      <c r="J645" s="9"/>
      <c r="K645" s="9"/>
    </row>
    <row r="646" spans="1:11" ht="12.75">
      <c r="A646" s="9">
        <v>477</v>
      </c>
      <c r="B646" s="9" t="s">
        <v>469</v>
      </c>
      <c r="C646" s="9">
        <v>7134</v>
      </c>
      <c r="D646" s="9"/>
      <c r="E646" s="9">
        <v>7134</v>
      </c>
      <c r="F646" s="9"/>
      <c r="G646" s="9"/>
      <c r="H646" s="9"/>
      <c r="I646" s="9"/>
      <c r="J646" s="9"/>
      <c r="K646" s="9"/>
    </row>
    <row r="647" spans="1:11" ht="12.75">
      <c r="A647" s="9">
        <v>478</v>
      </c>
      <c r="B647" s="9" t="s">
        <v>470</v>
      </c>
      <c r="C647" s="9">
        <v>1801</v>
      </c>
      <c r="D647" s="9">
        <v>1801</v>
      </c>
      <c r="E647" s="9"/>
      <c r="F647" s="9"/>
      <c r="G647" s="9"/>
      <c r="H647" s="9"/>
      <c r="I647" s="9"/>
      <c r="J647" s="9"/>
      <c r="K647" s="9"/>
    </row>
    <row r="648" spans="1:11" ht="12.75">
      <c r="A648" s="9">
        <v>479</v>
      </c>
      <c r="B648" s="9" t="s">
        <v>471</v>
      </c>
      <c r="C648" s="9">
        <v>275</v>
      </c>
      <c r="D648" s="9">
        <v>275</v>
      </c>
      <c r="E648" s="9"/>
      <c r="F648" s="9"/>
      <c r="G648" s="9"/>
      <c r="H648" s="9"/>
      <c r="I648" s="9"/>
      <c r="J648" s="9"/>
      <c r="K648" s="9"/>
    </row>
    <row r="649" spans="1:11" ht="12.75">
      <c r="A649" s="9">
        <v>480</v>
      </c>
      <c r="B649" s="9" t="s">
        <v>472</v>
      </c>
      <c r="C649" s="9">
        <v>1570</v>
      </c>
      <c r="D649" s="9">
        <v>1570</v>
      </c>
      <c r="E649" s="9"/>
      <c r="F649" s="9"/>
      <c r="G649" s="9"/>
      <c r="H649" s="9"/>
      <c r="I649" s="9"/>
      <c r="J649" s="9"/>
      <c r="K649" s="9"/>
    </row>
    <row r="650" spans="1:11" ht="12.75">
      <c r="A650" s="9">
        <v>481</v>
      </c>
      <c r="B650" s="9" t="s">
        <v>474</v>
      </c>
      <c r="C650" s="9">
        <v>6818</v>
      </c>
      <c r="D650" s="9">
        <v>484</v>
      </c>
      <c r="E650" s="9">
        <v>5883</v>
      </c>
      <c r="F650" s="9">
        <v>451</v>
      </c>
      <c r="G650" s="9"/>
      <c r="H650" s="9"/>
      <c r="I650" s="9"/>
      <c r="J650" s="9"/>
      <c r="K650" s="9"/>
    </row>
    <row r="651" spans="1:11" ht="12.75">
      <c r="A651" s="9">
        <v>482</v>
      </c>
      <c r="B651" s="9" t="s">
        <v>473</v>
      </c>
      <c r="C651" s="9">
        <v>7990</v>
      </c>
      <c r="D651" s="9"/>
      <c r="E651" s="9">
        <v>7421</v>
      </c>
      <c r="F651" s="9">
        <v>569</v>
      </c>
      <c r="G651" s="9"/>
      <c r="H651" s="9"/>
      <c r="I651" s="9"/>
      <c r="J651" s="9"/>
      <c r="K651" s="9"/>
    </row>
    <row r="652" spans="1:11" ht="12.75">
      <c r="A652" s="9">
        <v>483</v>
      </c>
      <c r="B652" s="9" t="s">
        <v>353</v>
      </c>
      <c r="C652" s="9">
        <v>1375</v>
      </c>
      <c r="D652" s="9">
        <v>1375</v>
      </c>
      <c r="E652" s="9"/>
      <c r="F652" s="9"/>
      <c r="G652" s="9"/>
      <c r="H652" s="9"/>
      <c r="I652" s="9"/>
      <c r="J652" s="9"/>
      <c r="K652" s="9"/>
    </row>
    <row r="653" spans="1:11" ht="12.75">
      <c r="A653" s="9"/>
      <c r="B653" s="9"/>
      <c r="C653" s="11">
        <f>SUM(C642:C652)</f>
        <v>32814</v>
      </c>
      <c r="D653" s="11">
        <f>SUM(D642:D652)</f>
        <v>10162</v>
      </c>
      <c r="E653" s="11">
        <f>SUM(E642:E652)</f>
        <v>21228</v>
      </c>
      <c r="F653" s="11">
        <f>SUM(F642:F652)</f>
        <v>1424</v>
      </c>
      <c r="G653" s="9"/>
      <c r="H653" s="9"/>
      <c r="I653" s="9"/>
      <c r="J653" s="9"/>
      <c r="K653" s="9"/>
    </row>
    <row r="654" spans="1:11" ht="12.75">
      <c r="A654" s="9"/>
      <c r="B654" s="16">
        <v>41182</v>
      </c>
      <c r="C654" s="9"/>
      <c r="D654" s="9"/>
      <c r="E654" s="9"/>
      <c r="F654" s="9"/>
      <c r="G654" s="9"/>
      <c r="H654" s="9"/>
      <c r="I654" s="9"/>
      <c r="J654" s="9"/>
      <c r="K654" s="9"/>
    </row>
    <row r="655" spans="1:11" ht="12.75">
      <c r="A655" s="9">
        <v>484</v>
      </c>
      <c r="B655" s="9" t="s">
        <v>475</v>
      </c>
      <c r="C655" s="9">
        <v>5936</v>
      </c>
      <c r="D655" s="9">
        <v>426</v>
      </c>
      <c r="E655" s="9">
        <v>5118</v>
      </c>
      <c r="F655" s="9">
        <v>392</v>
      </c>
      <c r="G655" s="9"/>
      <c r="H655" s="9"/>
      <c r="I655" s="9"/>
      <c r="J655" s="9"/>
      <c r="K655" s="9"/>
    </row>
    <row r="656" spans="1:11" ht="12.75">
      <c r="A656" s="9">
        <v>485</v>
      </c>
      <c r="B656" s="9" t="s">
        <v>343</v>
      </c>
      <c r="C656" s="9">
        <v>1072</v>
      </c>
      <c r="D656" s="9">
        <v>1072</v>
      </c>
      <c r="E656" s="9"/>
      <c r="F656" s="9"/>
      <c r="G656" s="9"/>
      <c r="H656" s="9"/>
      <c r="I656" s="9"/>
      <c r="J656" s="9"/>
      <c r="K656" s="9"/>
    </row>
    <row r="657" spans="1:11" ht="12.75">
      <c r="A657" s="9">
        <v>486</v>
      </c>
      <c r="B657" s="9" t="s">
        <v>476</v>
      </c>
      <c r="C657" s="9">
        <v>5717</v>
      </c>
      <c r="D657" s="9"/>
      <c r="E657" s="9">
        <v>5310</v>
      </c>
      <c r="F657" s="9">
        <v>407</v>
      </c>
      <c r="G657" s="9"/>
      <c r="H657" s="9"/>
      <c r="I657" s="9"/>
      <c r="J657" s="9"/>
      <c r="K657" s="9"/>
    </row>
    <row r="658" spans="1:11" ht="12.75">
      <c r="A658" s="9">
        <v>487</v>
      </c>
      <c r="B658" s="9" t="s">
        <v>477</v>
      </c>
      <c r="C658" s="9">
        <v>9305</v>
      </c>
      <c r="D658" s="9">
        <v>4125</v>
      </c>
      <c r="E658" s="9">
        <v>4811</v>
      </c>
      <c r="F658" s="9">
        <v>369</v>
      </c>
      <c r="G658" s="9"/>
      <c r="H658" s="9"/>
      <c r="I658" s="9"/>
      <c r="J658" s="9"/>
      <c r="K658" s="9"/>
    </row>
    <row r="659" spans="1:11" ht="12.75">
      <c r="A659" s="9">
        <v>488</v>
      </c>
      <c r="B659" s="9" t="s">
        <v>342</v>
      </c>
      <c r="C659" s="9">
        <v>132</v>
      </c>
      <c r="D659" s="9">
        <v>132</v>
      </c>
      <c r="E659" s="9"/>
      <c r="F659" s="9"/>
      <c r="G659" s="9"/>
      <c r="H659" s="9"/>
      <c r="I659" s="9"/>
      <c r="J659" s="9"/>
      <c r="K659" s="9"/>
    </row>
    <row r="660" spans="1:11" ht="12.75">
      <c r="A660" s="9">
        <v>489</v>
      </c>
      <c r="B660" s="9" t="s">
        <v>478</v>
      </c>
      <c r="C660" s="9">
        <v>6000</v>
      </c>
      <c r="D660" s="9">
        <v>4804</v>
      </c>
      <c r="E660" s="9">
        <v>1105</v>
      </c>
      <c r="F660" s="9">
        <v>91</v>
      </c>
      <c r="G660" s="9"/>
      <c r="H660" s="9"/>
      <c r="I660" s="9"/>
      <c r="J660" s="9"/>
      <c r="K660" s="9"/>
    </row>
    <row r="661" spans="1:11" ht="12.75">
      <c r="A661" s="9">
        <v>490</v>
      </c>
      <c r="B661" s="9" t="s">
        <v>479</v>
      </c>
      <c r="C661" s="9">
        <v>22044</v>
      </c>
      <c r="D661" s="9">
        <v>12070</v>
      </c>
      <c r="E661" s="9">
        <v>9264</v>
      </c>
      <c r="F661" s="9">
        <v>710</v>
      </c>
      <c r="G661" s="9"/>
      <c r="H661" s="9"/>
      <c r="I661" s="9"/>
      <c r="J661" s="9"/>
      <c r="K661" s="9"/>
    </row>
    <row r="662" spans="1:11" ht="12.75">
      <c r="A662" s="9">
        <v>491</v>
      </c>
      <c r="B662" s="9" t="s">
        <v>480</v>
      </c>
      <c r="C662" s="9">
        <v>1513</v>
      </c>
      <c r="D662" s="9"/>
      <c r="E662" s="9">
        <v>664</v>
      </c>
      <c r="F662" s="9">
        <v>199</v>
      </c>
      <c r="G662" s="9">
        <v>300</v>
      </c>
      <c r="H662" s="9">
        <v>350</v>
      </c>
      <c r="I662" s="9"/>
      <c r="J662" s="9"/>
      <c r="K662" s="9"/>
    </row>
    <row r="663" spans="1:11" ht="12.75">
      <c r="A663" s="9">
        <v>492</v>
      </c>
      <c r="B663" s="9" t="s">
        <v>481</v>
      </c>
      <c r="C663" s="9">
        <v>1431</v>
      </c>
      <c r="D663" s="9"/>
      <c r="E663" s="9">
        <v>601</v>
      </c>
      <c r="F663" s="9">
        <v>180</v>
      </c>
      <c r="G663" s="9">
        <v>300</v>
      </c>
      <c r="H663" s="9">
        <v>350</v>
      </c>
      <c r="I663" s="9"/>
      <c r="J663" s="9"/>
      <c r="K663" s="9"/>
    </row>
    <row r="664" spans="1:11" ht="12.75">
      <c r="A664" s="9"/>
      <c r="B664" s="9"/>
      <c r="C664" s="11">
        <f aca="true" t="shared" si="12" ref="C664:H664">SUM(C655:C663)</f>
        <v>53150</v>
      </c>
      <c r="D664" s="11">
        <f t="shared" si="12"/>
        <v>22629</v>
      </c>
      <c r="E664" s="11">
        <f t="shared" si="12"/>
        <v>26873</v>
      </c>
      <c r="F664" s="11">
        <f t="shared" si="12"/>
        <v>2348</v>
      </c>
      <c r="G664" s="11">
        <f t="shared" si="12"/>
        <v>600</v>
      </c>
      <c r="H664" s="11">
        <f t="shared" si="12"/>
        <v>700</v>
      </c>
      <c r="I664" s="9"/>
      <c r="J664" s="9"/>
      <c r="K664" s="9"/>
    </row>
    <row r="665" spans="1:11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</row>
    <row r="666" spans="1:11" ht="12.75">
      <c r="A666" s="9"/>
      <c r="B666" s="27" t="s">
        <v>495</v>
      </c>
      <c r="C666" s="27">
        <v>261611</v>
      </c>
      <c r="D666" s="27">
        <f>D664+D653+D640+D638+D623+D614+D600+D596+D590+D582+D577</f>
        <v>109479</v>
      </c>
      <c r="E666" s="27">
        <f>E664+E653+E638+E623+E614+E600+E596+E590+E577</f>
        <v>135694</v>
      </c>
      <c r="F666" s="27">
        <f>F664+F653+F638+F623+F614+F596+F590+F582+F577</f>
        <v>11538</v>
      </c>
      <c r="G666" s="27">
        <f>G664</f>
        <v>600</v>
      </c>
      <c r="H666" s="27">
        <v>700</v>
      </c>
      <c r="I666" s="27">
        <v>3600</v>
      </c>
      <c r="J666" s="9"/>
      <c r="K666" s="9"/>
    </row>
    <row r="667" spans="1:11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</row>
    <row r="668" spans="1:11" ht="12.75">
      <c r="A668" s="9"/>
      <c r="B668" s="16">
        <v>41185</v>
      </c>
      <c r="C668" s="9"/>
      <c r="D668" s="9"/>
      <c r="E668" s="9"/>
      <c r="F668" s="9"/>
      <c r="G668" s="9"/>
      <c r="H668" s="9"/>
      <c r="I668" s="9"/>
      <c r="J668" s="9"/>
      <c r="K668" s="9"/>
    </row>
    <row r="669" spans="1:11" ht="12.75">
      <c r="A669" s="9">
        <v>493</v>
      </c>
      <c r="B669" s="9" t="s">
        <v>514</v>
      </c>
      <c r="C669" s="9">
        <v>5765</v>
      </c>
      <c r="D669" s="9"/>
      <c r="E669" s="9">
        <v>5608</v>
      </c>
      <c r="F669" s="9">
        <v>157</v>
      </c>
      <c r="G669" s="9"/>
      <c r="H669" s="9"/>
      <c r="I669" s="9"/>
      <c r="J669" s="9"/>
      <c r="K669" s="9"/>
    </row>
    <row r="670" spans="1:11" ht="12.75">
      <c r="A670" s="9">
        <v>494</v>
      </c>
      <c r="B670" s="9" t="s">
        <v>515</v>
      </c>
      <c r="C670" s="9">
        <v>5924</v>
      </c>
      <c r="D670" s="9"/>
      <c r="E670" s="9">
        <v>5762</v>
      </c>
      <c r="F670" s="9">
        <v>162</v>
      </c>
      <c r="G670" s="9"/>
      <c r="H670" s="9"/>
      <c r="I670" s="9"/>
      <c r="J670" s="9"/>
      <c r="K670" s="9"/>
    </row>
    <row r="671" spans="1:11" ht="12.75">
      <c r="A671" s="9">
        <v>495</v>
      </c>
      <c r="B671" s="9" t="s">
        <v>516</v>
      </c>
      <c r="C671" s="9">
        <v>6052</v>
      </c>
      <c r="D671" s="9">
        <v>600</v>
      </c>
      <c r="E671" s="9">
        <v>5072</v>
      </c>
      <c r="F671" s="9">
        <v>380</v>
      </c>
      <c r="G671" s="9"/>
      <c r="H671" s="9"/>
      <c r="I671" s="9"/>
      <c r="J671" s="9"/>
      <c r="K671" s="9"/>
    </row>
    <row r="672" spans="1:11" ht="12.75">
      <c r="A672" s="9">
        <v>496</v>
      </c>
      <c r="B672" s="9" t="s">
        <v>517</v>
      </c>
      <c r="C672" s="9">
        <v>4150</v>
      </c>
      <c r="D672" s="9">
        <v>550</v>
      </c>
      <c r="E672" s="9">
        <v>3000</v>
      </c>
      <c r="F672" s="9">
        <v>600</v>
      </c>
      <c r="G672" s="9"/>
      <c r="H672" s="9"/>
      <c r="I672" s="9"/>
      <c r="J672" s="9"/>
      <c r="K672" s="9"/>
    </row>
    <row r="673" spans="1:11" ht="12.75">
      <c r="A673" s="9"/>
      <c r="B673" s="9"/>
      <c r="C673" s="11">
        <v>21891</v>
      </c>
      <c r="D673" s="11">
        <v>1150</v>
      </c>
      <c r="E673" s="11">
        <v>19442</v>
      </c>
      <c r="F673" s="11">
        <v>1299</v>
      </c>
      <c r="G673" s="9"/>
      <c r="H673" s="9"/>
      <c r="I673" s="9"/>
      <c r="J673" s="9"/>
      <c r="K673" s="9"/>
    </row>
    <row r="674" spans="1:11" ht="12.75">
      <c r="A674" s="9"/>
      <c r="B674" s="16">
        <v>41192</v>
      </c>
      <c r="C674" s="9"/>
      <c r="D674" s="9"/>
      <c r="E674" s="9"/>
      <c r="F674" s="9"/>
      <c r="G674" s="9"/>
      <c r="H674" s="9"/>
      <c r="I674" s="9"/>
      <c r="J674" s="9"/>
      <c r="K674" s="9"/>
    </row>
    <row r="675" spans="1:11" ht="12.75">
      <c r="A675" s="9">
        <v>497</v>
      </c>
      <c r="B675" s="9" t="s">
        <v>273</v>
      </c>
      <c r="C675" s="9">
        <v>5272</v>
      </c>
      <c r="D675" s="9">
        <v>5272</v>
      </c>
      <c r="E675" s="9"/>
      <c r="F675" s="9"/>
      <c r="G675" s="9"/>
      <c r="H675" s="9"/>
      <c r="I675" s="9"/>
      <c r="J675" s="9"/>
      <c r="K675" s="9"/>
    </row>
    <row r="676" spans="1:11" ht="12.75">
      <c r="A676" s="9">
        <v>498</v>
      </c>
      <c r="B676" s="9" t="s">
        <v>496</v>
      </c>
      <c r="C676" s="9">
        <v>6678</v>
      </c>
      <c r="D676" s="9">
        <v>275</v>
      </c>
      <c r="E676" s="9">
        <v>5947</v>
      </c>
      <c r="F676" s="9">
        <v>456</v>
      </c>
      <c r="G676" s="9"/>
      <c r="H676" s="9"/>
      <c r="I676" s="9"/>
      <c r="J676" s="9"/>
      <c r="K676" s="9"/>
    </row>
    <row r="677" spans="1:11" ht="12.75">
      <c r="A677" s="9">
        <v>499</v>
      </c>
      <c r="B677" s="9" t="s">
        <v>497</v>
      </c>
      <c r="C677" s="9">
        <v>5153</v>
      </c>
      <c r="D677" s="9"/>
      <c r="E677" s="9">
        <v>4786</v>
      </c>
      <c r="F677" s="9">
        <v>367</v>
      </c>
      <c r="G677" s="9"/>
      <c r="H677" s="9"/>
      <c r="I677" s="9">
        <v>50</v>
      </c>
      <c r="J677" s="9"/>
      <c r="K677" s="9"/>
    </row>
    <row r="678" spans="1:11" ht="12.75">
      <c r="A678" s="9">
        <v>500</v>
      </c>
      <c r="B678" s="9" t="s">
        <v>441</v>
      </c>
      <c r="C678" s="9">
        <v>341</v>
      </c>
      <c r="D678" s="9">
        <v>291</v>
      </c>
      <c r="E678" s="9"/>
      <c r="F678" s="9"/>
      <c r="G678" s="9"/>
      <c r="H678" s="9"/>
      <c r="I678" s="9"/>
      <c r="J678" s="9"/>
      <c r="K678" s="9"/>
    </row>
    <row r="679" spans="1:11" ht="12.75">
      <c r="A679" s="9">
        <v>501</v>
      </c>
      <c r="B679" s="9" t="s">
        <v>498</v>
      </c>
      <c r="C679" s="9">
        <v>6224</v>
      </c>
      <c r="D679" s="9">
        <v>2750</v>
      </c>
      <c r="E679" s="9">
        <v>3474</v>
      </c>
      <c r="F679" s="9"/>
      <c r="G679" s="9"/>
      <c r="H679" s="9"/>
      <c r="I679" s="9"/>
      <c r="J679" s="9"/>
      <c r="K679" s="9"/>
    </row>
    <row r="680" spans="1:11" ht="12.75">
      <c r="A680" s="9">
        <v>502</v>
      </c>
      <c r="B680" s="9" t="s">
        <v>499</v>
      </c>
      <c r="C680" s="9">
        <v>1786</v>
      </c>
      <c r="D680" s="9"/>
      <c r="E680" s="9">
        <v>1786</v>
      </c>
      <c r="F680" s="9"/>
      <c r="G680" s="9"/>
      <c r="H680" s="9"/>
      <c r="I680" s="9"/>
      <c r="J680" s="9"/>
      <c r="K680" s="9"/>
    </row>
    <row r="681" spans="1:11" ht="12.75">
      <c r="A681" s="9">
        <v>503</v>
      </c>
      <c r="B681" s="9" t="s">
        <v>500</v>
      </c>
      <c r="C681" s="9">
        <v>1576</v>
      </c>
      <c r="D681" s="9">
        <v>1576</v>
      </c>
      <c r="E681" s="9"/>
      <c r="F681" s="9"/>
      <c r="G681" s="9"/>
      <c r="H681" s="9"/>
      <c r="I681" s="9"/>
      <c r="J681" s="9"/>
      <c r="K681" s="9"/>
    </row>
    <row r="682" spans="1:11" ht="12.75">
      <c r="A682" s="9">
        <v>504</v>
      </c>
      <c r="B682" s="9" t="s">
        <v>501</v>
      </c>
      <c r="C682" s="9">
        <v>2750</v>
      </c>
      <c r="D682" s="9">
        <v>2750</v>
      </c>
      <c r="E682" s="9"/>
      <c r="F682" s="9"/>
      <c r="G682" s="9"/>
      <c r="H682" s="9"/>
      <c r="I682" s="9"/>
      <c r="J682" s="9"/>
      <c r="K682" s="9"/>
    </row>
    <row r="683" spans="1:11" ht="12.75">
      <c r="A683" s="9"/>
      <c r="B683" s="9"/>
      <c r="C683" s="11">
        <f>SUM(C675:C682)</f>
        <v>29780</v>
      </c>
      <c r="D683" s="11">
        <f>SUM(D675:D682)</f>
        <v>12914</v>
      </c>
      <c r="E683" s="11">
        <f>SUM(E675:E682)</f>
        <v>15993</v>
      </c>
      <c r="F683" s="11">
        <f>SUM(F675:F682)</f>
        <v>823</v>
      </c>
      <c r="G683" s="11"/>
      <c r="H683" s="11"/>
      <c r="I683" s="11">
        <f>SUM(I675:I682)</f>
        <v>50</v>
      </c>
      <c r="J683" s="9"/>
      <c r="K683" s="9"/>
    </row>
    <row r="684" spans="1:11" ht="12.75">
      <c r="A684" s="9"/>
      <c r="B684" s="16">
        <v>41199</v>
      </c>
      <c r="C684" s="9"/>
      <c r="D684" s="9"/>
      <c r="E684" s="9"/>
      <c r="F684" s="9"/>
      <c r="G684" s="9"/>
      <c r="H684" s="9"/>
      <c r="I684" s="9"/>
      <c r="J684" s="9"/>
      <c r="K684" s="9"/>
    </row>
    <row r="685" spans="1:11" ht="12.75">
      <c r="A685" s="9">
        <v>505</v>
      </c>
      <c r="B685" s="9" t="s">
        <v>502</v>
      </c>
      <c r="C685" s="11">
        <v>10336</v>
      </c>
      <c r="D685" s="11"/>
      <c r="E685" s="11">
        <v>9600</v>
      </c>
      <c r="F685" s="11">
        <v>736</v>
      </c>
      <c r="G685" s="9"/>
      <c r="H685" s="9"/>
      <c r="I685" s="9"/>
      <c r="J685" s="9"/>
      <c r="K685" s="9"/>
    </row>
    <row r="686" spans="1:11" ht="12.75">
      <c r="A686" s="9"/>
      <c r="B686" s="16">
        <v>41206</v>
      </c>
      <c r="C686" s="9"/>
      <c r="D686" s="9"/>
      <c r="E686" s="9"/>
      <c r="F686" s="9"/>
      <c r="G686" s="9"/>
      <c r="H686" s="9"/>
      <c r="I686" s="9"/>
      <c r="J686" s="9"/>
      <c r="K686" s="9"/>
    </row>
    <row r="687" spans="1:11" ht="12.75">
      <c r="A687" s="9">
        <v>506</v>
      </c>
      <c r="B687" s="9" t="s">
        <v>503</v>
      </c>
      <c r="C687" s="9">
        <v>550</v>
      </c>
      <c r="D687" s="9">
        <v>550</v>
      </c>
      <c r="E687" s="9"/>
      <c r="F687" s="9"/>
      <c r="G687" s="9"/>
      <c r="H687" s="9"/>
      <c r="I687" s="9"/>
      <c r="J687" s="9"/>
      <c r="K687" s="9"/>
    </row>
    <row r="688" spans="1:11" ht="12.75">
      <c r="A688" s="9">
        <v>507</v>
      </c>
      <c r="B688" s="9" t="s">
        <v>504</v>
      </c>
      <c r="C688" s="9">
        <v>6111</v>
      </c>
      <c r="D688" s="9">
        <v>935</v>
      </c>
      <c r="E688" s="9">
        <v>4488</v>
      </c>
      <c r="F688" s="9">
        <v>688</v>
      </c>
      <c r="G688" s="9"/>
      <c r="H688" s="9"/>
      <c r="I688" s="9"/>
      <c r="J688" s="9"/>
      <c r="K688" s="9"/>
    </row>
    <row r="689" spans="1:11" ht="12.75">
      <c r="A689" s="9">
        <v>508</v>
      </c>
      <c r="B689" s="9" t="s">
        <v>505</v>
      </c>
      <c r="C689" s="9">
        <v>880</v>
      </c>
      <c r="D689" s="9">
        <v>880</v>
      </c>
      <c r="E689" s="9"/>
      <c r="F689" s="9"/>
      <c r="G689" s="9"/>
      <c r="H689" s="9"/>
      <c r="I689" s="9"/>
      <c r="J689" s="9"/>
      <c r="K689" s="9"/>
    </row>
    <row r="690" spans="1:11" ht="12.75">
      <c r="A690" s="9">
        <v>509</v>
      </c>
      <c r="B690" s="9" t="s">
        <v>506</v>
      </c>
      <c r="C690" s="9">
        <v>6740</v>
      </c>
      <c r="D690" s="9"/>
      <c r="E690" s="9">
        <v>6260</v>
      </c>
      <c r="F690" s="9">
        <v>480</v>
      </c>
      <c r="G690" s="9"/>
      <c r="H690" s="9"/>
      <c r="I690" s="9"/>
      <c r="J690" s="9"/>
      <c r="K690" s="9"/>
    </row>
    <row r="691" spans="1:11" ht="12.75">
      <c r="A691" s="9"/>
      <c r="B691" s="9"/>
      <c r="C691" s="11">
        <f>SUM(C687:C690)</f>
        <v>14281</v>
      </c>
      <c r="D691" s="11">
        <f>SUM(D687:D690)</f>
        <v>2365</v>
      </c>
      <c r="E691" s="11">
        <f>SUM(E687:E690)</f>
        <v>10748</v>
      </c>
      <c r="F691" s="11">
        <f>SUM(F687:F690)</f>
        <v>1168</v>
      </c>
      <c r="G691" s="11"/>
      <c r="H691" s="9"/>
      <c r="I691" s="9"/>
      <c r="J691" s="9"/>
      <c r="K691" s="9"/>
    </row>
    <row r="692" spans="1:11" ht="12.75">
      <c r="A692" s="9"/>
      <c r="B692" s="16">
        <v>41213</v>
      </c>
      <c r="C692" s="9"/>
      <c r="D692" s="9"/>
      <c r="E692" s="9"/>
      <c r="F692" s="9"/>
      <c r="G692" s="9"/>
      <c r="H692" s="9"/>
      <c r="I692" s="9"/>
      <c r="J692" s="9"/>
      <c r="K692" s="9"/>
    </row>
    <row r="693" spans="1:11" ht="12.75">
      <c r="A693" s="9">
        <v>510</v>
      </c>
      <c r="B693" s="9" t="s">
        <v>507</v>
      </c>
      <c r="C693" s="9">
        <v>1430</v>
      </c>
      <c r="D693" s="9">
        <v>780</v>
      </c>
      <c r="E693" s="9"/>
      <c r="F693" s="9"/>
      <c r="G693" s="9">
        <v>300</v>
      </c>
      <c r="H693" s="9">
        <v>350</v>
      </c>
      <c r="I693" s="9"/>
      <c r="J693" s="9"/>
      <c r="K693" s="9"/>
    </row>
    <row r="694" spans="1:11" ht="12.75">
      <c r="A694" s="9">
        <v>511</v>
      </c>
      <c r="B694" s="9" t="s">
        <v>508</v>
      </c>
      <c r="C694" s="9">
        <v>1398</v>
      </c>
      <c r="D694" s="9">
        <v>1398</v>
      </c>
      <c r="E694" s="9"/>
      <c r="F694" s="9"/>
      <c r="G694" s="9"/>
      <c r="H694" s="9"/>
      <c r="I694" s="9"/>
      <c r="J694" s="9"/>
      <c r="K694" s="9"/>
    </row>
    <row r="695" spans="1:11" ht="12.75">
      <c r="A695" s="9">
        <v>512</v>
      </c>
      <c r="B695" s="9" t="s">
        <v>509</v>
      </c>
      <c r="C695" s="9">
        <v>2400</v>
      </c>
      <c r="D695" s="9">
        <v>2400</v>
      </c>
      <c r="E695" s="9"/>
      <c r="F695" s="9"/>
      <c r="G695" s="9"/>
      <c r="H695" s="9"/>
      <c r="I695" s="9"/>
      <c r="J695" s="9"/>
      <c r="K695" s="9"/>
    </row>
    <row r="696" spans="1:11" ht="12.75">
      <c r="A696" s="9">
        <v>513</v>
      </c>
      <c r="B696" s="9" t="s">
        <v>510</v>
      </c>
      <c r="C696" s="9">
        <v>7087</v>
      </c>
      <c r="D696" s="9">
        <v>7087</v>
      </c>
      <c r="E696" s="9"/>
      <c r="F696" s="9"/>
      <c r="G696" s="9"/>
      <c r="H696" s="9"/>
      <c r="I696" s="9"/>
      <c r="J696" s="9"/>
      <c r="K696" s="9"/>
    </row>
    <row r="697" spans="1:11" ht="12.75">
      <c r="A697" s="9"/>
      <c r="B697" s="9"/>
      <c r="C697" s="11">
        <f>SUM(C693:C696)</f>
        <v>12315</v>
      </c>
      <c r="D697" s="11">
        <f>SUM(D693:D696)</f>
        <v>11665</v>
      </c>
      <c r="E697" s="11"/>
      <c r="F697" s="11"/>
      <c r="G697" s="11">
        <f>SUM(G693:G696)</f>
        <v>300</v>
      </c>
      <c r="H697" s="11">
        <f>SUM(H693:H696)</f>
        <v>350</v>
      </c>
      <c r="I697" s="9"/>
      <c r="J697" s="9"/>
      <c r="K697" s="9"/>
    </row>
    <row r="698" spans="1:11" ht="12.75">
      <c r="A698" s="9"/>
      <c r="B698" s="9"/>
      <c r="C698" s="11"/>
      <c r="D698" s="11"/>
      <c r="E698" s="11"/>
      <c r="F698" s="11"/>
      <c r="G698" s="11"/>
      <c r="H698" s="11"/>
      <c r="I698" s="9"/>
      <c r="J698" s="9"/>
      <c r="K698" s="9"/>
    </row>
    <row r="699" spans="1:11" ht="12.75">
      <c r="A699" s="9"/>
      <c r="B699" s="27" t="s">
        <v>513</v>
      </c>
      <c r="C699" s="27">
        <v>88603</v>
      </c>
      <c r="D699" s="27">
        <f>D673+D683+D691+D697</f>
        <v>28094</v>
      </c>
      <c r="E699" s="27">
        <f>E673+E683+E685+E691</f>
        <v>55783</v>
      </c>
      <c r="F699" s="27">
        <f>F673+F683+F685+F691</f>
        <v>4026</v>
      </c>
      <c r="G699" s="27">
        <v>300</v>
      </c>
      <c r="H699" s="27">
        <v>350</v>
      </c>
      <c r="I699" s="27">
        <v>50</v>
      </c>
      <c r="J699" s="9"/>
      <c r="K699" s="9"/>
    </row>
    <row r="700" spans="1:11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</row>
    <row r="701" spans="1:11" ht="12.75">
      <c r="A701" s="9"/>
      <c r="B701" s="16">
        <v>41220</v>
      </c>
      <c r="C701" s="9"/>
      <c r="D701" s="9"/>
      <c r="E701" s="9"/>
      <c r="F701" s="9"/>
      <c r="G701" s="9"/>
      <c r="H701" s="9"/>
      <c r="I701" s="9"/>
      <c r="J701" s="9"/>
      <c r="K701" s="9"/>
    </row>
    <row r="702" spans="1:11" ht="12.75">
      <c r="A702" s="9">
        <v>514</v>
      </c>
      <c r="B702" s="9" t="s">
        <v>343</v>
      </c>
      <c r="C702" s="9">
        <v>2316</v>
      </c>
      <c r="D702" s="9">
        <v>2316</v>
      </c>
      <c r="E702" s="9"/>
      <c r="F702" s="9"/>
      <c r="G702" s="9"/>
      <c r="H702" s="9"/>
      <c r="I702" s="9"/>
      <c r="J702" s="9"/>
      <c r="K702" s="9"/>
    </row>
    <row r="703" spans="1:11" ht="12.75">
      <c r="A703" s="9">
        <v>515</v>
      </c>
      <c r="B703" s="9" t="s">
        <v>518</v>
      </c>
      <c r="C703" s="9">
        <v>7528</v>
      </c>
      <c r="D703" s="9">
        <v>1499</v>
      </c>
      <c r="E703" s="9">
        <v>5600</v>
      </c>
      <c r="F703" s="9">
        <v>429</v>
      </c>
      <c r="G703" s="9"/>
      <c r="H703" s="9"/>
      <c r="I703" s="9"/>
      <c r="J703" s="9"/>
      <c r="K703" s="9"/>
    </row>
    <row r="704" spans="1:11" ht="12.75">
      <c r="A704" s="9">
        <v>516</v>
      </c>
      <c r="B704" s="9" t="s">
        <v>519</v>
      </c>
      <c r="C704" s="9">
        <v>1162</v>
      </c>
      <c r="D704" s="9">
        <v>1162</v>
      </c>
      <c r="E704" s="9"/>
      <c r="F704" s="9"/>
      <c r="G704" s="9"/>
      <c r="H704" s="9"/>
      <c r="I704" s="9"/>
      <c r="J704" s="9"/>
      <c r="K704" s="9"/>
    </row>
    <row r="705" spans="1:11" ht="12.75">
      <c r="A705" s="9">
        <v>517</v>
      </c>
      <c r="B705" s="9" t="s">
        <v>267</v>
      </c>
      <c r="C705" s="9">
        <v>397</v>
      </c>
      <c r="D705" s="9"/>
      <c r="E705" s="9"/>
      <c r="F705" s="9">
        <v>397</v>
      </c>
      <c r="G705" s="9"/>
      <c r="H705" s="9"/>
      <c r="I705" s="9"/>
      <c r="J705" s="9"/>
      <c r="K705" s="9"/>
    </row>
    <row r="706" spans="1:11" ht="12.75">
      <c r="A706" s="9"/>
      <c r="B706" s="9"/>
      <c r="C706" s="11">
        <f>SUM(C702:C705)</f>
        <v>11403</v>
      </c>
      <c r="D706" s="11">
        <f>SUM(D702:D705)</f>
        <v>4977</v>
      </c>
      <c r="E706" s="11">
        <f>SUM(E702:E705)</f>
        <v>5600</v>
      </c>
      <c r="F706" s="11">
        <f>SUM(F702:F705)</f>
        <v>826</v>
      </c>
      <c r="G706" s="9"/>
      <c r="H706" s="9"/>
      <c r="I706" s="9"/>
      <c r="J706" s="9"/>
      <c r="K706" s="9"/>
    </row>
    <row r="707" spans="1:11" ht="12.75">
      <c r="A707" s="9"/>
      <c r="B707" s="16">
        <v>41227</v>
      </c>
      <c r="C707" s="9"/>
      <c r="D707" s="9"/>
      <c r="E707" s="9"/>
      <c r="F707" s="9"/>
      <c r="G707" s="9"/>
      <c r="H707" s="9"/>
      <c r="I707" s="9"/>
      <c r="J707" s="9"/>
      <c r="K707" s="9"/>
    </row>
    <row r="708" spans="1:11" ht="12.75">
      <c r="A708" s="9">
        <v>518</v>
      </c>
      <c r="B708" s="9" t="s">
        <v>526</v>
      </c>
      <c r="C708" s="9">
        <v>1046</v>
      </c>
      <c r="D708" s="9">
        <v>550</v>
      </c>
      <c r="E708" s="9"/>
      <c r="F708" s="9">
        <v>496</v>
      </c>
      <c r="G708" s="9"/>
      <c r="H708" s="9"/>
      <c r="I708" s="9"/>
      <c r="J708" s="9"/>
      <c r="K708" s="9"/>
    </row>
    <row r="709" spans="1:11" ht="12.75">
      <c r="A709" s="9">
        <v>519</v>
      </c>
      <c r="B709" s="9" t="s">
        <v>527</v>
      </c>
      <c r="C709" s="9">
        <v>2271</v>
      </c>
      <c r="D709" s="9">
        <v>275</v>
      </c>
      <c r="E709" s="9">
        <v>1346</v>
      </c>
      <c r="F709" s="9"/>
      <c r="G709" s="9">
        <v>300</v>
      </c>
      <c r="H709" s="9">
        <v>350</v>
      </c>
      <c r="I709" s="9"/>
      <c r="J709" s="9"/>
      <c r="K709" s="9"/>
    </row>
    <row r="710" spans="1:11" ht="12.75">
      <c r="A710" s="9">
        <v>520</v>
      </c>
      <c r="B710" s="9" t="s">
        <v>528</v>
      </c>
      <c r="C710" s="9">
        <v>124</v>
      </c>
      <c r="D710" s="9">
        <v>124</v>
      </c>
      <c r="E710" s="9"/>
      <c r="F710" s="9"/>
      <c r="G710" s="9"/>
      <c r="H710" s="9"/>
      <c r="I710" s="9"/>
      <c r="J710" s="9"/>
      <c r="K710" s="9"/>
    </row>
    <row r="711" spans="1:11" ht="12.75">
      <c r="A711" s="9">
        <v>521</v>
      </c>
      <c r="B711" s="9" t="s">
        <v>529</v>
      </c>
      <c r="C711" s="9">
        <v>2000</v>
      </c>
      <c r="D711" s="9">
        <v>2000</v>
      </c>
      <c r="E711" s="9"/>
      <c r="F711" s="9"/>
      <c r="G711" s="9"/>
      <c r="H711" s="9"/>
      <c r="I711" s="9"/>
      <c r="J711" s="9"/>
      <c r="K711" s="9"/>
    </row>
    <row r="712" spans="1:11" ht="12.75">
      <c r="A712" s="9">
        <v>522</v>
      </c>
      <c r="B712" s="9" t="s">
        <v>322</v>
      </c>
      <c r="C712" s="9">
        <v>3175</v>
      </c>
      <c r="D712" s="9">
        <v>342</v>
      </c>
      <c r="E712" s="9">
        <v>2833</v>
      </c>
      <c r="F712" s="9"/>
      <c r="G712" s="9"/>
      <c r="H712" s="9"/>
      <c r="I712" s="9"/>
      <c r="J712" s="9"/>
      <c r="K712" s="9"/>
    </row>
    <row r="713" spans="1:11" ht="12.75">
      <c r="A713" s="9">
        <v>523</v>
      </c>
      <c r="B713" s="9" t="s">
        <v>530</v>
      </c>
      <c r="C713" s="9">
        <v>2745</v>
      </c>
      <c r="D713" s="9">
        <v>2745</v>
      </c>
      <c r="E713" s="9"/>
      <c r="F713" s="9"/>
      <c r="G713" s="9"/>
      <c r="H713" s="9"/>
      <c r="I713" s="9"/>
      <c r="J713" s="9"/>
      <c r="K713" s="9"/>
    </row>
    <row r="714" spans="1:11" ht="12.75">
      <c r="A714" s="9">
        <v>524</v>
      </c>
      <c r="B714" s="9" t="s">
        <v>531</v>
      </c>
      <c r="C714" s="9">
        <v>825</v>
      </c>
      <c r="D714" s="9">
        <v>825</v>
      </c>
      <c r="E714" s="9"/>
      <c r="F714" s="9"/>
      <c r="G714" s="9"/>
      <c r="H714" s="9"/>
      <c r="I714" s="9"/>
      <c r="J714" s="9"/>
      <c r="K714" s="9"/>
    </row>
    <row r="715" spans="1:11" ht="12.75">
      <c r="A715" s="9"/>
      <c r="B715" s="9"/>
      <c r="C715" s="11">
        <f aca="true" t="shared" si="13" ref="C715:H715">SUM(C708:C714)</f>
        <v>12186</v>
      </c>
      <c r="D715" s="11">
        <f t="shared" si="13"/>
        <v>6861</v>
      </c>
      <c r="E715" s="11">
        <f t="shared" si="13"/>
        <v>4179</v>
      </c>
      <c r="F715" s="11">
        <f t="shared" si="13"/>
        <v>496</v>
      </c>
      <c r="G715" s="11">
        <f t="shared" si="13"/>
        <v>300</v>
      </c>
      <c r="H715" s="11">
        <f t="shared" si="13"/>
        <v>350</v>
      </c>
      <c r="I715" s="9"/>
      <c r="J715" s="9"/>
      <c r="K715" s="9"/>
    </row>
    <row r="716" spans="1:11" ht="12.75">
      <c r="A716" s="9"/>
      <c r="B716" s="16">
        <v>41234</v>
      </c>
      <c r="C716" s="9"/>
      <c r="D716" s="9"/>
      <c r="E716" s="9"/>
      <c r="F716" s="9"/>
      <c r="G716" s="9"/>
      <c r="H716" s="9"/>
      <c r="I716" s="9"/>
      <c r="J716" s="9"/>
      <c r="K716" s="9"/>
    </row>
    <row r="717" spans="1:11" ht="12.75">
      <c r="A717" s="9">
        <v>525</v>
      </c>
      <c r="B717" s="9" t="s">
        <v>534</v>
      </c>
      <c r="C717" s="9">
        <v>1304</v>
      </c>
      <c r="D717" s="9">
        <v>1304</v>
      </c>
      <c r="E717" s="9"/>
      <c r="F717" s="9"/>
      <c r="G717" s="9"/>
      <c r="H717" s="9"/>
      <c r="I717" s="9"/>
      <c r="J717" s="9"/>
      <c r="K717" s="9"/>
    </row>
    <row r="718" spans="1:11" ht="12.75">
      <c r="A718" s="9">
        <v>526</v>
      </c>
      <c r="B718" s="9" t="s">
        <v>535</v>
      </c>
      <c r="C718" s="9">
        <v>1999</v>
      </c>
      <c r="D718" s="9">
        <v>1999</v>
      </c>
      <c r="E718" s="9"/>
      <c r="F718" s="9"/>
      <c r="G718" s="9"/>
      <c r="H718" s="9"/>
      <c r="I718" s="9"/>
      <c r="J718" s="9"/>
      <c r="K718" s="9"/>
    </row>
    <row r="719" spans="1:11" ht="12.75">
      <c r="A719" s="9">
        <v>527</v>
      </c>
      <c r="B719" s="9" t="s">
        <v>536</v>
      </c>
      <c r="C719" s="9">
        <v>1001</v>
      </c>
      <c r="D719" s="9">
        <v>1001</v>
      </c>
      <c r="E719" s="9"/>
      <c r="F719" s="9"/>
      <c r="G719" s="9"/>
      <c r="H719" s="9"/>
      <c r="I719" s="9"/>
      <c r="J719" s="9"/>
      <c r="K719" s="9"/>
    </row>
    <row r="720" spans="1:11" ht="12.75">
      <c r="A720" s="9">
        <v>528</v>
      </c>
      <c r="B720" s="9" t="s">
        <v>537</v>
      </c>
      <c r="C720" s="9">
        <v>1001</v>
      </c>
      <c r="D720" s="9">
        <v>1001</v>
      </c>
      <c r="E720" s="9"/>
      <c r="F720" s="9"/>
      <c r="G720" s="9"/>
      <c r="H720" s="9"/>
      <c r="I720" s="9"/>
      <c r="J720" s="9"/>
      <c r="K720" s="9"/>
    </row>
    <row r="721" spans="1:11" ht="12.75">
      <c r="A721" s="9">
        <v>529</v>
      </c>
      <c r="B721" s="9" t="s">
        <v>535</v>
      </c>
      <c r="C721" s="9">
        <v>2142</v>
      </c>
      <c r="D721" s="9"/>
      <c r="E721" s="9">
        <v>1742</v>
      </c>
      <c r="F721" s="9">
        <v>400</v>
      </c>
      <c r="G721" s="9"/>
      <c r="H721" s="9"/>
      <c r="I721" s="9"/>
      <c r="J721" s="9"/>
      <c r="K721" s="9"/>
    </row>
    <row r="722" spans="1:11" ht="12.75">
      <c r="A722" s="9">
        <v>530</v>
      </c>
      <c r="B722" s="9" t="s">
        <v>538</v>
      </c>
      <c r="C722" s="9">
        <v>3312</v>
      </c>
      <c r="D722" s="9">
        <v>3312</v>
      </c>
      <c r="E722" s="9"/>
      <c r="F722" s="9"/>
      <c r="G722" s="9"/>
      <c r="H722" s="9"/>
      <c r="I722" s="9"/>
      <c r="J722" s="9"/>
      <c r="K722" s="9"/>
    </row>
    <row r="723" spans="1:11" ht="12.75">
      <c r="A723" s="9">
        <v>531</v>
      </c>
      <c r="B723" s="9" t="s">
        <v>539</v>
      </c>
      <c r="C723" s="9">
        <v>3013</v>
      </c>
      <c r="D723" s="9">
        <v>3013</v>
      </c>
      <c r="E723" s="9"/>
      <c r="F723" s="9"/>
      <c r="G723" s="9"/>
      <c r="H723" s="9"/>
      <c r="I723" s="9"/>
      <c r="J723" s="9"/>
      <c r="K723" s="9"/>
    </row>
    <row r="724" spans="1:11" ht="12.75">
      <c r="A724" s="9">
        <v>532</v>
      </c>
      <c r="B724" s="9" t="s">
        <v>540</v>
      </c>
      <c r="C724" s="9">
        <v>2608</v>
      </c>
      <c r="D724" s="9">
        <v>2608</v>
      </c>
      <c r="E724" s="9"/>
      <c r="F724" s="9"/>
      <c r="G724" s="9"/>
      <c r="H724" s="9"/>
      <c r="I724" s="9"/>
      <c r="J724" s="9"/>
      <c r="K724" s="9"/>
    </row>
    <row r="725" spans="1:11" ht="12.75">
      <c r="A725" s="9">
        <v>533</v>
      </c>
      <c r="B725" s="9" t="s">
        <v>284</v>
      </c>
      <c r="C725" s="9">
        <v>3927</v>
      </c>
      <c r="D725" s="9">
        <v>3927</v>
      </c>
      <c r="E725" s="9"/>
      <c r="F725" s="9"/>
      <c r="G725" s="9"/>
      <c r="H725" s="9"/>
      <c r="I725" s="9"/>
      <c r="J725" s="9"/>
      <c r="K725" s="9"/>
    </row>
    <row r="726" spans="1:11" ht="12.75">
      <c r="A726" s="9">
        <v>534</v>
      </c>
      <c r="B726" s="9" t="s">
        <v>283</v>
      </c>
      <c r="C726" s="9">
        <v>3438</v>
      </c>
      <c r="D726" s="9">
        <v>3438</v>
      </c>
      <c r="E726" s="9"/>
      <c r="F726" s="9"/>
      <c r="G726" s="9"/>
      <c r="H726" s="9"/>
      <c r="I726" s="9"/>
      <c r="J726" s="9"/>
      <c r="K726" s="9"/>
    </row>
    <row r="727" spans="1:11" ht="12.75">
      <c r="A727" s="9">
        <v>535</v>
      </c>
      <c r="B727" s="9" t="s">
        <v>541</v>
      </c>
      <c r="C727" s="9">
        <v>5000</v>
      </c>
      <c r="D727" s="9"/>
      <c r="E727" s="9">
        <v>5000</v>
      </c>
      <c r="F727" s="9"/>
      <c r="G727" s="9"/>
      <c r="H727" s="9"/>
      <c r="I727" s="9"/>
      <c r="J727" s="9"/>
      <c r="K727" s="9"/>
    </row>
    <row r="728" spans="1:11" ht="12.75">
      <c r="A728" s="9">
        <v>536</v>
      </c>
      <c r="B728" s="9" t="s">
        <v>542</v>
      </c>
      <c r="C728" s="9">
        <v>3000</v>
      </c>
      <c r="D728" s="9"/>
      <c r="E728" s="9">
        <v>3000</v>
      </c>
      <c r="F728" s="9"/>
      <c r="G728" s="9"/>
      <c r="H728" s="9"/>
      <c r="I728" s="9"/>
      <c r="J728" s="9"/>
      <c r="K728" s="9"/>
    </row>
    <row r="729" spans="1:11" ht="12.75">
      <c r="A729" s="9">
        <v>537</v>
      </c>
      <c r="B729" s="9" t="s">
        <v>543</v>
      </c>
      <c r="C729" s="9">
        <v>2000</v>
      </c>
      <c r="D729" s="9"/>
      <c r="E729" s="9">
        <v>2000</v>
      </c>
      <c r="F729" s="9"/>
      <c r="G729" s="9"/>
      <c r="H729" s="9"/>
      <c r="I729" s="9"/>
      <c r="J729" s="9"/>
      <c r="K729" s="9"/>
    </row>
    <row r="730" spans="1:11" ht="12.75">
      <c r="A730" s="9">
        <v>538</v>
      </c>
      <c r="B730" s="9" t="s">
        <v>544</v>
      </c>
      <c r="C730" s="9">
        <v>3352</v>
      </c>
      <c r="D730" s="9">
        <v>3000</v>
      </c>
      <c r="E730" s="9"/>
      <c r="F730" s="9">
        <v>352</v>
      </c>
      <c r="G730" s="9"/>
      <c r="H730" s="9"/>
      <c r="I730" s="9"/>
      <c r="J730" s="9"/>
      <c r="K730" s="9"/>
    </row>
    <row r="731" spans="1:11" ht="12.75">
      <c r="A731" s="9">
        <v>539</v>
      </c>
      <c r="B731" s="9" t="s">
        <v>545</v>
      </c>
      <c r="C731" s="9">
        <v>640</v>
      </c>
      <c r="D731" s="9"/>
      <c r="E731" s="9"/>
      <c r="F731" s="9">
        <v>640</v>
      </c>
      <c r="G731" s="9"/>
      <c r="H731" s="9"/>
      <c r="I731" s="9"/>
      <c r="J731" s="9"/>
      <c r="K731" s="9"/>
    </row>
    <row r="732" spans="1:11" ht="12.75">
      <c r="A732" s="9">
        <v>540</v>
      </c>
      <c r="B732" s="9" t="s">
        <v>546</v>
      </c>
      <c r="C732" s="9">
        <v>6497</v>
      </c>
      <c r="D732" s="9">
        <v>1497</v>
      </c>
      <c r="E732" s="9">
        <v>5000</v>
      </c>
      <c r="F732" s="9"/>
      <c r="G732" s="9"/>
      <c r="H732" s="9"/>
      <c r="I732" s="9"/>
      <c r="J732" s="9"/>
      <c r="K732" s="9"/>
    </row>
    <row r="733" spans="1:11" ht="12.75">
      <c r="A733" s="9">
        <v>541</v>
      </c>
      <c r="B733" s="9" t="s">
        <v>547</v>
      </c>
      <c r="C733" s="9">
        <v>4348</v>
      </c>
      <c r="D733" s="9">
        <v>3974</v>
      </c>
      <c r="E733" s="9"/>
      <c r="F733" s="9">
        <v>374</v>
      </c>
      <c r="G733" s="9"/>
      <c r="H733" s="9"/>
      <c r="I733" s="9"/>
      <c r="J733" s="9"/>
      <c r="K733" s="9"/>
    </row>
    <row r="734" spans="1:11" ht="12.75">
      <c r="A734" s="9">
        <v>542</v>
      </c>
      <c r="B734" s="9" t="s">
        <v>548</v>
      </c>
      <c r="C734" s="9">
        <v>353</v>
      </c>
      <c r="D734" s="9"/>
      <c r="E734" s="9"/>
      <c r="F734" s="9">
        <v>353</v>
      </c>
      <c r="G734" s="9"/>
      <c r="H734" s="9"/>
      <c r="I734" s="9"/>
      <c r="J734" s="9"/>
      <c r="K734" s="9"/>
    </row>
    <row r="735" spans="1:11" ht="12.75">
      <c r="A735" s="9">
        <v>543</v>
      </c>
      <c r="B735" s="9" t="s">
        <v>369</v>
      </c>
      <c r="C735" s="9">
        <v>5188</v>
      </c>
      <c r="D735" s="9">
        <v>5188</v>
      </c>
      <c r="E735" s="9"/>
      <c r="F735" s="9"/>
      <c r="G735" s="9"/>
      <c r="H735" s="9"/>
      <c r="I735" s="9"/>
      <c r="J735" s="9"/>
      <c r="K735" s="9"/>
    </row>
    <row r="736" spans="1:11" ht="12.75">
      <c r="A736" s="9">
        <v>544</v>
      </c>
      <c r="B736" s="9" t="s">
        <v>549</v>
      </c>
      <c r="C736" s="9">
        <v>10796</v>
      </c>
      <c r="D736" s="9">
        <v>1996</v>
      </c>
      <c r="E736" s="9">
        <v>8800</v>
      </c>
      <c r="F736" s="9"/>
      <c r="G736" s="9"/>
      <c r="H736" s="9"/>
      <c r="I736" s="9"/>
      <c r="J736" s="9"/>
      <c r="K736" s="9"/>
    </row>
    <row r="737" spans="1:11" ht="12.75">
      <c r="A737" s="9">
        <v>545</v>
      </c>
      <c r="B737" s="9" t="s">
        <v>550</v>
      </c>
      <c r="C737" s="9">
        <v>4200</v>
      </c>
      <c r="D737" s="9"/>
      <c r="E737" s="9">
        <v>4200</v>
      </c>
      <c r="F737" s="9"/>
      <c r="G737" s="9"/>
      <c r="H737" s="9"/>
      <c r="I737" s="9"/>
      <c r="J737" s="9"/>
      <c r="K737" s="9"/>
    </row>
    <row r="738" spans="1:11" ht="12.75">
      <c r="A738" s="9"/>
      <c r="B738" s="9"/>
      <c r="C738" s="11">
        <f>SUM(C717:C737)</f>
        <v>69119</v>
      </c>
      <c r="D738" s="11">
        <f>SUM(D717:D737)</f>
        <v>37258</v>
      </c>
      <c r="E738" s="11">
        <f>SUM(E717:E737)</f>
        <v>29742</v>
      </c>
      <c r="F738" s="11">
        <f>SUM(F717:F737)</f>
        <v>2119</v>
      </c>
      <c r="G738" s="11"/>
      <c r="H738" s="9"/>
      <c r="I738" s="9"/>
      <c r="J738" s="9"/>
      <c r="K738" s="9"/>
    </row>
    <row r="739" spans="1:11" ht="12.75">
      <c r="A739" s="9"/>
      <c r="B739" s="16">
        <v>41237</v>
      </c>
      <c r="C739" s="9"/>
      <c r="D739" s="9"/>
      <c r="E739" s="9"/>
      <c r="F739" s="9"/>
      <c r="G739" s="9"/>
      <c r="H739" s="9"/>
      <c r="I739" s="9"/>
      <c r="J739" s="9"/>
      <c r="K739" s="9"/>
    </row>
    <row r="740" spans="1:11" ht="12.75">
      <c r="A740" s="9">
        <v>546</v>
      </c>
      <c r="B740" s="9" t="s">
        <v>249</v>
      </c>
      <c r="C740" s="9">
        <v>20000</v>
      </c>
      <c r="D740" s="9">
        <v>20000</v>
      </c>
      <c r="E740" s="9"/>
      <c r="F740" s="9"/>
      <c r="G740" s="9"/>
      <c r="H740" s="9"/>
      <c r="I740" s="9"/>
      <c r="J740" s="9"/>
      <c r="K740" s="9"/>
    </row>
    <row r="741" spans="1:11" ht="12.75">
      <c r="A741" s="9">
        <v>547</v>
      </c>
      <c r="B741" s="9" t="s">
        <v>551</v>
      </c>
      <c r="C741" s="9">
        <v>3000</v>
      </c>
      <c r="D741" s="9">
        <v>3000</v>
      </c>
      <c r="E741" s="9"/>
      <c r="F741" s="9"/>
      <c r="G741" s="9"/>
      <c r="H741" s="9"/>
      <c r="I741" s="9"/>
      <c r="J741" s="9"/>
      <c r="K741" s="9"/>
    </row>
    <row r="742" spans="1:11" ht="12.75">
      <c r="A742" s="9">
        <v>548</v>
      </c>
      <c r="B742" s="9" t="s">
        <v>552</v>
      </c>
      <c r="C742" s="9">
        <v>2000</v>
      </c>
      <c r="D742" s="9">
        <v>2000</v>
      </c>
      <c r="E742" s="9"/>
      <c r="F742" s="9"/>
      <c r="G742" s="9"/>
      <c r="H742" s="9"/>
      <c r="I742" s="9"/>
      <c r="J742" s="9"/>
      <c r="K742" s="9"/>
    </row>
    <row r="743" spans="1:11" ht="12.75">
      <c r="A743" s="9"/>
      <c r="B743" s="9"/>
      <c r="C743" s="11">
        <f>SUM(C740:C742)</f>
        <v>25000</v>
      </c>
      <c r="D743" s="11">
        <f>SUM(D740:D742)</f>
        <v>25000</v>
      </c>
      <c r="E743" s="9"/>
      <c r="F743" s="9"/>
      <c r="G743" s="9"/>
      <c r="H743" s="9"/>
      <c r="I743" s="9"/>
      <c r="J743" s="9"/>
      <c r="K743" s="9"/>
    </row>
    <row r="744" spans="1:11" ht="12.75">
      <c r="A744" s="9"/>
      <c r="B744" s="16">
        <v>41241</v>
      </c>
      <c r="C744" s="9"/>
      <c r="D744" s="9"/>
      <c r="E744" s="9"/>
      <c r="F744" s="9"/>
      <c r="G744" s="9"/>
      <c r="H744" s="9"/>
      <c r="I744" s="9"/>
      <c r="J744" s="9"/>
      <c r="K744" s="9"/>
    </row>
    <row r="745" spans="1:11" ht="12.75">
      <c r="A745" s="9">
        <v>549</v>
      </c>
      <c r="B745" s="9" t="s">
        <v>637</v>
      </c>
      <c r="C745" s="9">
        <v>3000</v>
      </c>
      <c r="D745" s="9"/>
      <c r="E745" s="9">
        <v>3000</v>
      </c>
      <c r="F745" s="9"/>
      <c r="G745" s="9"/>
      <c r="H745" s="9"/>
      <c r="I745" s="9"/>
      <c r="J745" s="9"/>
      <c r="K745" s="9"/>
    </row>
    <row r="746" spans="1:11" ht="12.75">
      <c r="A746" s="9">
        <v>550</v>
      </c>
      <c r="B746" s="9" t="s">
        <v>638</v>
      </c>
      <c r="C746" s="9">
        <v>1000</v>
      </c>
      <c r="D746" s="9">
        <v>1000</v>
      </c>
      <c r="E746" s="9"/>
      <c r="F746" s="9"/>
      <c r="G746" s="9"/>
      <c r="H746" s="9"/>
      <c r="I746" s="9"/>
      <c r="J746" s="9"/>
      <c r="K746" s="9"/>
    </row>
    <row r="747" spans="1:11" ht="12.75">
      <c r="A747" s="9">
        <v>551</v>
      </c>
      <c r="B747" s="9" t="s">
        <v>639</v>
      </c>
      <c r="C747" s="9">
        <v>6228</v>
      </c>
      <c r="D747" s="9"/>
      <c r="E747" s="9">
        <v>4856</v>
      </c>
      <c r="F747" s="9">
        <v>372</v>
      </c>
      <c r="G747" s="9"/>
      <c r="H747" s="9"/>
      <c r="I747" s="9">
        <v>1000</v>
      </c>
      <c r="J747" s="9"/>
      <c r="K747" s="9"/>
    </row>
    <row r="748" spans="1:11" ht="12.75">
      <c r="A748" s="9">
        <v>552</v>
      </c>
      <c r="B748" s="9" t="s">
        <v>640</v>
      </c>
      <c r="C748" s="9">
        <v>6933</v>
      </c>
      <c r="D748" s="9"/>
      <c r="E748" s="9">
        <v>6440</v>
      </c>
      <c r="F748" s="9">
        <v>493</v>
      </c>
      <c r="G748" s="9"/>
      <c r="H748" s="9"/>
      <c r="I748" s="9"/>
      <c r="J748" s="9"/>
      <c r="K748" s="9"/>
    </row>
    <row r="749" spans="1:11" ht="12.75">
      <c r="A749" s="9">
        <v>553</v>
      </c>
      <c r="B749" s="9" t="s">
        <v>641</v>
      </c>
      <c r="C749" s="9">
        <v>6935</v>
      </c>
      <c r="D749" s="9">
        <v>1375</v>
      </c>
      <c r="E749" s="9">
        <v>5164</v>
      </c>
      <c r="F749" s="9">
        <v>396</v>
      </c>
      <c r="G749" s="9"/>
      <c r="H749" s="9"/>
      <c r="I749" s="9"/>
      <c r="J749" s="9"/>
      <c r="K749" s="9"/>
    </row>
    <row r="750" spans="1:11" ht="12.75">
      <c r="A750" s="9">
        <v>554</v>
      </c>
      <c r="B750" s="9" t="s">
        <v>642</v>
      </c>
      <c r="C750" s="9">
        <v>1373</v>
      </c>
      <c r="D750" s="9"/>
      <c r="E750" s="9">
        <v>1000</v>
      </c>
      <c r="F750" s="9">
        <v>373</v>
      </c>
      <c r="G750" s="9"/>
      <c r="H750" s="9"/>
      <c r="I750" s="9"/>
      <c r="J750" s="9"/>
      <c r="K750" s="9"/>
    </row>
    <row r="751" spans="1:11" ht="12.75">
      <c r="A751" s="9">
        <v>555</v>
      </c>
      <c r="B751" s="9" t="s">
        <v>643</v>
      </c>
      <c r="C751" s="9">
        <v>7790</v>
      </c>
      <c r="D751" s="9">
        <v>3415</v>
      </c>
      <c r="E751" s="9">
        <v>3793</v>
      </c>
      <c r="F751" s="9">
        <v>582</v>
      </c>
      <c r="G751" s="9"/>
      <c r="H751" s="9"/>
      <c r="I751" s="9"/>
      <c r="J751" s="9"/>
      <c r="K751" s="9"/>
    </row>
    <row r="752" spans="1:11" ht="12.75">
      <c r="A752" s="9">
        <v>556</v>
      </c>
      <c r="B752" s="9" t="s">
        <v>644</v>
      </c>
      <c r="C752" s="9">
        <v>3000</v>
      </c>
      <c r="D752" s="9">
        <v>1650</v>
      </c>
      <c r="E752" s="9">
        <v>1350</v>
      </c>
      <c r="F752" s="9"/>
      <c r="G752" s="9"/>
      <c r="H752" s="9"/>
      <c r="I752" s="9"/>
      <c r="J752" s="9"/>
      <c r="K752" s="9"/>
    </row>
    <row r="753" spans="1:11" ht="12.75">
      <c r="A753" s="9">
        <v>557</v>
      </c>
      <c r="B753" s="9" t="s">
        <v>478</v>
      </c>
      <c r="C753" s="9">
        <v>5149</v>
      </c>
      <c r="D753" s="9">
        <v>3149</v>
      </c>
      <c r="E753" s="9">
        <v>2000</v>
      </c>
      <c r="F753" s="9"/>
      <c r="G753" s="9"/>
      <c r="H753" s="9"/>
      <c r="I753" s="9"/>
      <c r="J753" s="9"/>
      <c r="K753" s="9"/>
    </row>
    <row r="754" spans="1:11" ht="12.75">
      <c r="A754" s="9">
        <v>558</v>
      </c>
      <c r="B754" s="9" t="s">
        <v>645</v>
      </c>
      <c r="C754" s="9">
        <v>3000</v>
      </c>
      <c r="D754" s="9">
        <v>3000</v>
      </c>
      <c r="E754" s="9"/>
      <c r="F754" s="9"/>
      <c r="G754" s="9"/>
      <c r="H754" s="9"/>
      <c r="I754" s="9"/>
      <c r="J754" s="9"/>
      <c r="K754" s="9"/>
    </row>
    <row r="755" spans="1:11" ht="12.75">
      <c r="A755" s="9">
        <v>559</v>
      </c>
      <c r="B755" s="9" t="s">
        <v>646</v>
      </c>
      <c r="C755" s="9">
        <v>13990</v>
      </c>
      <c r="D755" s="9"/>
      <c r="E755" s="9">
        <v>13550</v>
      </c>
      <c r="F755" s="9">
        <v>440</v>
      </c>
      <c r="G755" s="9"/>
      <c r="H755" s="9"/>
      <c r="I755" s="9"/>
      <c r="J755" s="9"/>
      <c r="K755" s="9"/>
    </row>
    <row r="756" spans="1:11" ht="12.75">
      <c r="A756" s="9"/>
      <c r="B756" s="9"/>
      <c r="C756" s="11">
        <f>SUM(C745:C755)</f>
        <v>58398</v>
      </c>
      <c r="D756" s="11">
        <f>SUM(D745:D755)</f>
        <v>13589</v>
      </c>
      <c r="E756" s="11">
        <f>SUM(E745:E755)</f>
        <v>41153</v>
      </c>
      <c r="F756" s="11">
        <f>SUM(F745:F755)</f>
        <v>2656</v>
      </c>
      <c r="G756" s="11"/>
      <c r="H756" s="11"/>
      <c r="I756" s="11">
        <v>1000</v>
      </c>
      <c r="J756" s="9"/>
      <c r="K756" s="9"/>
    </row>
    <row r="757" spans="1:11" ht="12.75">
      <c r="A757" s="9"/>
      <c r="B757" s="16">
        <v>41248</v>
      </c>
      <c r="C757" s="9"/>
      <c r="D757" s="9"/>
      <c r="E757" s="9"/>
      <c r="F757" s="9"/>
      <c r="G757" s="9"/>
      <c r="H757" s="9"/>
      <c r="I757" s="9"/>
      <c r="J757" s="9"/>
      <c r="K757" s="9"/>
    </row>
    <row r="758" spans="1:11" ht="12.75">
      <c r="A758" s="9">
        <v>560</v>
      </c>
      <c r="B758" s="9" t="s">
        <v>328</v>
      </c>
      <c r="C758" s="9">
        <v>7064</v>
      </c>
      <c r="D758" s="9">
        <v>960</v>
      </c>
      <c r="E758" s="9">
        <v>6104</v>
      </c>
      <c r="F758" s="9"/>
      <c r="G758" s="9"/>
      <c r="H758" s="9"/>
      <c r="I758" s="9"/>
      <c r="J758" s="9"/>
      <c r="K758" s="9"/>
    </row>
    <row r="759" spans="1:11" ht="12.75">
      <c r="A759" s="9">
        <v>561</v>
      </c>
      <c r="B759" s="9" t="s">
        <v>253</v>
      </c>
      <c r="C759" s="9">
        <v>1100</v>
      </c>
      <c r="D759" s="9">
        <v>1100</v>
      </c>
      <c r="E759" s="9"/>
      <c r="F759" s="9"/>
      <c r="G759" s="9"/>
      <c r="H759" s="9"/>
      <c r="I759" s="9"/>
      <c r="J759" s="9"/>
      <c r="K759" s="9"/>
    </row>
    <row r="760" spans="1:11" ht="12.75">
      <c r="A760" s="9">
        <v>562</v>
      </c>
      <c r="B760" s="9" t="s">
        <v>343</v>
      </c>
      <c r="C760" s="9">
        <v>2119</v>
      </c>
      <c r="D760" s="9">
        <v>2119</v>
      </c>
      <c r="E760" s="9"/>
      <c r="F760" s="9"/>
      <c r="G760" s="9"/>
      <c r="H760" s="9"/>
      <c r="I760" s="9"/>
      <c r="J760" s="9"/>
      <c r="K760" s="9"/>
    </row>
    <row r="761" spans="1:11" ht="12.75">
      <c r="A761" s="9">
        <v>563</v>
      </c>
      <c r="B761" s="9" t="s">
        <v>648</v>
      </c>
      <c r="C761" s="9">
        <v>5771</v>
      </c>
      <c r="D761" s="9">
        <v>1001</v>
      </c>
      <c r="E761" s="9">
        <v>4770</v>
      </c>
      <c r="F761" s="9"/>
      <c r="G761" s="9"/>
      <c r="H761" s="9"/>
      <c r="I761" s="9"/>
      <c r="J761" s="9"/>
      <c r="K761" s="9"/>
    </row>
    <row r="762" spans="1:11" ht="12.75">
      <c r="A762" s="9">
        <v>564</v>
      </c>
      <c r="B762" s="9" t="s">
        <v>649</v>
      </c>
      <c r="C762" s="9">
        <v>3500</v>
      </c>
      <c r="D762" s="9">
        <v>850</v>
      </c>
      <c r="E762" s="9">
        <v>2650</v>
      </c>
      <c r="F762" s="9"/>
      <c r="G762" s="9"/>
      <c r="H762" s="9"/>
      <c r="I762" s="9"/>
      <c r="J762" s="9"/>
      <c r="K762" s="9"/>
    </row>
    <row r="763" spans="1:11" ht="12.75">
      <c r="A763" s="9">
        <v>565</v>
      </c>
      <c r="B763" s="9" t="s">
        <v>445</v>
      </c>
      <c r="C763" s="9">
        <v>5000</v>
      </c>
      <c r="D763" s="9"/>
      <c r="E763" s="9">
        <v>5000</v>
      </c>
      <c r="F763" s="9"/>
      <c r="G763" s="9"/>
      <c r="H763" s="9"/>
      <c r="I763" s="9"/>
      <c r="J763" s="9"/>
      <c r="K763" s="9"/>
    </row>
    <row r="764" spans="1:11" ht="12.75">
      <c r="A764" s="9">
        <v>566</v>
      </c>
      <c r="B764" s="9" t="s">
        <v>650</v>
      </c>
      <c r="C764" s="9">
        <v>5000</v>
      </c>
      <c r="D764" s="9"/>
      <c r="E764" s="9">
        <v>5000</v>
      </c>
      <c r="F764" s="9"/>
      <c r="G764" s="9"/>
      <c r="H764" s="9"/>
      <c r="I764" s="9"/>
      <c r="J764" s="9"/>
      <c r="K764" s="9"/>
    </row>
    <row r="765" spans="1:11" ht="12.75">
      <c r="A765" s="9">
        <v>567</v>
      </c>
      <c r="B765" s="9" t="s">
        <v>409</v>
      </c>
      <c r="C765" s="9">
        <v>550</v>
      </c>
      <c r="D765" s="9">
        <v>550</v>
      </c>
      <c r="E765" s="9"/>
      <c r="F765" s="9"/>
      <c r="G765" s="9"/>
      <c r="H765" s="9"/>
      <c r="I765" s="9"/>
      <c r="J765" s="9"/>
      <c r="K765" s="9"/>
    </row>
    <row r="766" spans="1:11" ht="12.75">
      <c r="A766" s="9">
        <v>568</v>
      </c>
      <c r="B766" s="9" t="s">
        <v>651</v>
      </c>
      <c r="C766" s="9">
        <v>12350</v>
      </c>
      <c r="D766" s="9">
        <v>12350</v>
      </c>
      <c r="E766" s="9"/>
      <c r="F766" s="9"/>
      <c r="G766" s="9"/>
      <c r="H766" s="9"/>
      <c r="I766" s="9"/>
      <c r="J766" s="9"/>
      <c r="K766" s="9"/>
    </row>
    <row r="767" spans="1:11" ht="12.75">
      <c r="A767" s="9">
        <v>569</v>
      </c>
      <c r="B767" s="9" t="s">
        <v>652</v>
      </c>
      <c r="C767" s="9">
        <v>9000</v>
      </c>
      <c r="D767" s="9">
        <v>9000</v>
      </c>
      <c r="E767" s="9"/>
      <c r="F767" s="9"/>
      <c r="G767" s="9"/>
      <c r="H767" s="9"/>
      <c r="I767" s="9"/>
      <c r="J767" s="9"/>
      <c r="K767" s="9"/>
    </row>
    <row r="768" spans="1:11" ht="12.75">
      <c r="A768" s="9">
        <v>570</v>
      </c>
      <c r="B768" s="9" t="s">
        <v>653</v>
      </c>
      <c r="C768" s="9">
        <v>6100</v>
      </c>
      <c r="D768" s="9">
        <v>6100</v>
      </c>
      <c r="E768" s="9"/>
      <c r="F768" s="9"/>
      <c r="G768" s="9"/>
      <c r="H768" s="9"/>
      <c r="I768" s="9"/>
      <c r="J768" s="9"/>
      <c r="K768" s="9"/>
    </row>
    <row r="769" spans="1:11" ht="12.75">
      <c r="A769" s="9">
        <v>571</v>
      </c>
      <c r="B769" s="9" t="s">
        <v>654</v>
      </c>
      <c r="C769" s="9">
        <v>1400</v>
      </c>
      <c r="D769" s="9">
        <v>1400</v>
      </c>
      <c r="E769" s="9"/>
      <c r="F769" s="9"/>
      <c r="G769" s="9"/>
      <c r="H769" s="9"/>
      <c r="I769" s="9"/>
      <c r="J769" s="9"/>
      <c r="K769" s="9"/>
    </row>
    <row r="770" spans="1:11" ht="12.75">
      <c r="A770" s="9"/>
      <c r="B770" s="9"/>
      <c r="C770" s="11">
        <f>SUM(C758:C769)</f>
        <v>58954</v>
      </c>
      <c r="D770" s="11">
        <f>SUM(D758:D769)</f>
        <v>35430</v>
      </c>
      <c r="E770" s="11">
        <f>SUM(E758:E769)</f>
        <v>23524</v>
      </c>
      <c r="F770" s="9"/>
      <c r="G770" s="9"/>
      <c r="H770" s="9"/>
      <c r="I770" s="9"/>
      <c r="J770" s="9"/>
      <c r="K770" s="9"/>
    </row>
    <row r="771" spans="1:11" ht="12.75">
      <c r="A771" s="9"/>
      <c r="B771" s="16">
        <v>41255</v>
      </c>
      <c r="C771" s="9"/>
      <c r="D771" s="9"/>
      <c r="E771" s="9"/>
      <c r="F771" s="9"/>
      <c r="G771" s="9"/>
      <c r="H771" s="9"/>
      <c r="I771" s="9"/>
      <c r="J771" s="9"/>
      <c r="K771" s="9"/>
    </row>
    <row r="772" spans="1:11" ht="12.75">
      <c r="A772" s="9">
        <v>572</v>
      </c>
      <c r="B772" s="9" t="s">
        <v>655</v>
      </c>
      <c r="C772" s="9">
        <v>1001</v>
      </c>
      <c r="D772" s="9">
        <v>1001</v>
      </c>
      <c r="E772" s="9"/>
      <c r="F772" s="9"/>
      <c r="G772" s="9"/>
      <c r="H772" s="9"/>
      <c r="I772" s="9"/>
      <c r="J772" s="9"/>
      <c r="K772" s="9"/>
    </row>
    <row r="773" spans="1:11" ht="12.75">
      <c r="A773" s="9">
        <v>573</v>
      </c>
      <c r="B773" s="9" t="s">
        <v>656</v>
      </c>
      <c r="C773" s="9">
        <v>15000</v>
      </c>
      <c r="D773" s="9">
        <v>8900</v>
      </c>
      <c r="E773" s="9">
        <v>5435</v>
      </c>
      <c r="F773" s="9">
        <v>665</v>
      </c>
      <c r="G773" s="9"/>
      <c r="H773" s="9"/>
      <c r="I773" s="9"/>
      <c r="J773" s="9"/>
      <c r="K773" s="9"/>
    </row>
    <row r="774" spans="1:11" ht="12.75">
      <c r="A774" s="9">
        <v>574</v>
      </c>
      <c r="B774" s="9" t="s">
        <v>657</v>
      </c>
      <c r="C774" s="9">
        <v>15000</v>
      </c>
      <c r="D774" s="9">
        <v>550</v>
      </c>
      <c r="E774" s="9">
        <v>13715</v>
      </c>
      <c r="F774" s="9">
        <v>735</v>
      </c>
      <c r="G774" s="9"/>
      <c r="H774" s="9"/>
      <c r="I774" s="9"/>
      <c r="J774" s="9"/>
      <c r="K774" s="9"/>
    </row>
    <row r="775" spans="1:11" ht="12.75">
      <c r="A775" s="9">
        <v>575</v>
      </c>
      <c r="B775" s="9" t="s">
        <v>658</v>
      </c>
      <c r="C775" s="9">
        <v>1051</v>
      </c>
      <c r="D775" s="9">
        <v>1001</v>
      </c>
      <c r="E775" s="9"/>
      <c r="F775" s="9"/>
      <c r="G775" s="9"/>
      <c r="H775" s="9"/>
      <c r="I775" s="9">
        <v>50</v>
      </c>
      <c r="J775" s="9"/>
      <c r="K775" s="9"/>
    </row>
    <row r="776" spans="1:11" ht="12.75">
      <c r="A776" s="33">
        <v>576</v>
      </c>
      <c r="B776" s="9" t="s">
        <v>659</v>
      </c>
      <c r="C776" s="9">
        <v>6000</v>
      </c>
      <c r="D776" s="9">
        <v>385</v>
      </c>
      <c r="E776" s="9">
        <v>5144</v>
      </c>
      <c r="F776" s="9">
        <v>471</v>
      </c>
      <c r="G776" s="9"/>
      <c r="H776" s="9"/>
      <c r="I776" s="9"/>
      <c r="J776" s="9"/>
      <c r="K776" s="9"/>
    </row>
    <row r="777" spans="1:11" ht="12.75">
      <c r="A777" s="33">
        <v>577</v>
      </c>
      <c r="B777" s="9" t="s">
        <v>660</v>
      </c>
      <c r="C777" s="9">
        <v>4391</v>
      </c>
      <c r="D777" s="9"/>
      <c r="E777" s="9">
        <v>4000</v>
      </c>
      <c r="F777" s="9">
        <v>391</v>
      </c>
      <c r="G777" s="9"/>
      <c r="H777" s="9"/>
      <c r="I777" s="9"/>
      <c r="J777" s="9"/>
      <c r="K777" s="9"/>
    </row>
    <row r="778" spans="1:11" ht="12.75">
      <c r="A778" s="33">
        <v>578</v>
      </c>
      <c r="B778" s="9" t="s">
        <v>661</v>
      </c>
      <c r="C778" s="9">
        <v>17000</v>
      </c>
      <c r="D778" s="9">
        <v>10300</v>
      </c>
      <c r="E778" s="9">
        <v>5970</v>
      </c>
      <c r="F778" s="9">
        <v>730</v>
      </c>
      <c r="G778" s="9"/>
      <c r="H778" s="9"/>
      <c r="I778" s="9"/>
      <c r="J778" s="9"/>
      <c r="K778" s="9"/>
    </row>
    <row r="779" spans="1:11" ht="12.75">
      <c r="A779" s="33">
        <v>579</v>
      </c>
      <c r="B779" s="9" t="s">
        <v>662</v>
      </c>
      <c r="C779" s="9">
        <v>7192</v>
      </c>
      <c r="D779" s="9">
        <v>2055</v>
      </c>
      <c r="E779" s="9">
        <v>5137</v>
      </c>
      <c r="F779" s="9"/>
      <c r="G779" s="9"/>
      <c r="H779" s="9"/>
      <c r="I779" s="9"/>
      <c r="J779" s="9"/>
      <c r="K779" s="9"/>
    </row>
    <row r="780" spans="1:11" ht="12.75">
      <c r="A780" s="33">
        <v>580</v>
      </c>
      <c r="B780" s="9" t="s">
        <v>663</v>
      </c>
      <c r="C780" s="9">
        <v>10000</v>
      </c>
      <c r="D780" s="9">
        <v>1499</v>
      </c>
      <c r="E780" s="9">
        <v>8052</v>
      </c>
      <c r="F780" s="9">
        <v>449</v>
      </c>
      <c r="G780" s="9"/>
      <c r="H780" s="9"/>
      <c r="I780" s="9"/>
      <c r="J780" s="9"/>
      <c r="K780" s="9"/>
    </row>
    <row r="781" spans="1:11" ht="12.75">
      <c r="A781" s="33">
        <v>581</v>
      </c>
      <c r="B781" s="9" t="s">
        <v>664</v>
      </c>
      <c r="C781" s="9">
        <v>1319</v>
      </c>
      <c r="D781" s="9">
        <v>319</v>
      </c>
      <c r="E781" s="9">
        <v>1000</v>
      </c>
      <c r="F781" s="9"/>
      <c r="G781" s="9"/>
      <c r="H781" s="9"/>
      <c r="I781" s="9"/>
      <c r="J781" s="9"/>
      <c r="K781" s="9"/>
    </row>
    <row r="782" spans="1:11" ht="12.75">
      <c r="A782" s="33">
        <v>582</v>
      </c>
      <c r="B782" s="9" t="s">
        <v>665</v>
      </c>
      <c r="C782" s="9">
        <v>1001</v>
      </c>
      <c r="D782" s="9">
        <v>1001</v>
      </c>
      <c r="E782" s="9"/>
      <c r="F782" s="9"/>
      <c r="G782" s="9"/>
      <c r="H782" s="9"/>
      <c r="I782" s="9"/>
      <c r="J782" s="9"/>
      <c r="K782" s="9"/>
    </row>
    <row r="783" spans="1:11" ht="12.75">
      <c r="A783" s="33">
        <v>583</v>
      </c>
      <c r="B783" s="9" t="s">
        <v>666</v>
      </c>
      <c r="C783" s="9">
        <v>6935</v>
      </c>
      <c r="D783" s="9">
        <v>1001</v>
      </c>
      <c r="E783" s="9">
        <v>5512</v>
      </c>
      <c r="F783" s="9">
        <v>422</v>
      </c>
      <c r="G783" s="9"/>
      <c r="H783" s="9"/>
      <c r="I783" s="9"/>
      <c r="J783" s="9"/>
      <c r="K783" s="9"/>
    </row>
    <row r="784" spans="1:11" ht="12.75">
      <c r="A784" s="110">
        <v>584</v>
      </c>
      <c r="B784" s="9" t="s">
        <v>667</v>
      </c>
      <c r="C784" s="9">
        <v>5528</v>
      </c>
      <c r="D784" s="9"/>
      <c r="E784" s="9">
        <v>5528</v>
      </c>
      <c r="F784" s="9"/>
      <c r="G784" s="9"/>
      <c r="H784" s="9"/>
      <c r="I784" s="9"/>
      <c r="J784" s="9"/>
      <c r="K784" s="9"/>
    </row>
    <row r="785" spans="1:11" ht="12.75">
      <c r="A785" s="110">
        <v>585</v>
      </c>
      <c r="B785" s="9" t="s">
        <v>267</v>
      </c>
      <c r="C785" s="9">
        <v>1000</v>
      </c>
      <c r="D785" s="9"/>
      <c r="E785" s="9">
        <v>1000</v>
      </c>
      <c r="F785" s="9"/>
      <c r="G785" s="9"/>
      <c r="H785" s="9"/>
      <c r="I785" s="9"/>
      <c r="J785" s="9"/>
      <c r="K785" s="9"/>
    </row>
    <row r="786" spans="1:11" ht="12.75">
      <c r="A786" s="110">
        <v>586</v>
      </c>
      <c r="B786" s="9" t="s">
        <v>668</v>
      </c>
      <c r="C786" s="9">
        <v>1000</v>
      </c>
      <c r="D786" s="9"/>
      <c r="E786" s="9">
        <v>1000</v>
      </c>
      <c r="F786" s="9"/>
      <c r="G786" s="9"/>
      <c r="H786" s="9"/>
      <c r="I786" s="9"/>
      <c r="J786" s="9"/>
      <c r="K786" s="9"/>
    </row>
    <row r="787" spans="1:11" ht="12.75">
      <c r="A787" s="110">
        <v>587</v>
      </c>
      <c r="B787" s="9" t="s">
        <v>669</v>
      </c>
      <c r="C787" s="9">
        <v>1000</v>
      </c>
      <c r="D787" s="9"/>
      <c r="E787" s="9">
        <v>1000</v>
      </c>
      <c r="F787" s="9"/>
      <c r="G787" s="9"/>
      <c r="H787" s="9"/>
      <c r="I787" s="9"/>
      <c r="J787" s="9"/>
      <c r="K787" s="9"/>
    </row>
    <row r="788" spans="1:11" ht="12.75">
      <c r="A788" s="110">
        <v>588</v>
      </c>
      <c r="B788" s="9" t="s">
        <v>670</v>
      </c>
      <c r="C788" s="9">
        <v>10000</v>
      </c>
      <c r="D788" s="9"/>
      <c r="E788" s="9">
        <v>9600</v>
      </c>
      <c r="F788" s="9">
        <v>400</v>
      </c>
      <c r="G788" s="9"/>
      <c r="H788" s="9"/>
      <c r="I788" s="9"/>
      <c r="J788" s="9"/>
      <c r="K788" s="9"/>
    </row>
    <row r="789" spans="1:11" ht="12.75">
      <c r="A789" s="110">
        <v>589</v>
      </c>
      <c r="B789" s="9" t="s">
        <v>671</v>
      </c>
      <c r="C789" s="9">
        <v>6313</v>
      </c>
      <c r="D789" s="9"/>
      <c r="E789" s="9">
        <v>5362</v>
      </c>
      <c r="F789" s="9">
        <v>951</v>
      </c>
      <c r="G789" s="9"/>
      <c r="H789" s="9"/>
      <c r="I789" s="9"/>
      <c r="J789" s="9"/>
      <c r="K789" s="9"/>
    </row>
    <row r="790" spans="1:11" ht="12.75">
      <c r="A790" s="110">
        <v>590</v>
      </c>
      <c r="B790" s="9" t="s">
        <v>672</v>
      </c>
      <c r="C790" s="9">
        <v>11067</v>
      </c>
      <c r="D790" s="9">
        <v>4990</v>
      </c>
      <c r="E790" s="9">
        <v>5264</v>
      </c>
      <c r="F790" s="9">
        <v>813</v>
      </c>
      <c r="G790" s="9"/>
      <c r="H790" s="9"/>
      <c r="I790" s="9"/>
      <c r="J790" s="9"/>
      <c r="K790" s="9"/>
    </row>
    <row r="791" spans="1:11" ht="12.75">
      <c r="A791" s="110">
        <v>591</v>
      </c>
      <c r="B791" s="9" t="s">
        <v>673</v>
      </c>
      <c r="C791" s="9">
        <v>2000</v>
      </c>
      <c r="D791" s="9">
        <v>2000</v>
      </c>
      <c r="E791" s="9"/>
      <c r="F791" s="9"/>
      <c r="G791" s="9"/>
      <c r="H791" s="9"/>
      <c r="I791" s="9"/>
      <c r="J791" s="9"/>
      <c r="K791" s="9"/>
    </row>
    <row r="792" spans="1:11" ht="12.75">
      <c r="A792" s="110">
        <v>592</v>
      </c>
      <c r="B792" s="9" t="s">
        <v>674</v>
      </c>
      <c r="C792" s="9">
        <v>10535</v>
      </c>
      <c r="D792" s="9">
        <v>4496</v>
      </c>
      <c r="E792" s="9">
        <v>5251</v>
      </c>
      <c r="F792" s="9">
        <v>788</v>
      </c>
      <c r="G792" s="9"/>
      <c r="H792" s="9"/>
      <c r="I792" s="9"/>
      <c r="J792" s="9"/>
      <c r="K792" s="9"/>
    </row>
    <row r="793" spans="1:11" ht="12.75">
      <c r="A793" s="110">
        <v>593</v>
      </c>
      <c r="B793" s="9" t="s">
        <v>675</v>
      </c>
      <c r="C793" s="9">
        <v>35903</v>
      </c>
      <c r="D793" s="9">
        <v>16434</v>
      </c>
      <c r="E793" s="9">
        <v>18252</v>
      </c>
      <c r="F793" s="9">
        <v>1217</v>
      </c>
      <c r="G793" s="9"/>
      <c r="H793" s="9"/>
      <c r="I793" s="9"/>
      <c r="J793" s="9"/>
      <c r="K793" s="9"/>
    </row>
    <row r="794" spans="1:11" ht="12.75">
      <c r="A794" s="110">
        <v>594</v>
      </c>
      <c r="B794" s="9" t="s">
        <v>676</v>
      </c>
      <c r="C794" s="9">
        <v>9000</v>
      </c>
      <c r="D794" s="9">
        <v>9000</v>
      </c>
      <c r="E794" s="9"/>
      <c r="F794" s="9"/>
      <c r="G794" s="9"/>
      <c r="H794" s="9"/>
      <c r="I794" s="9"/>
      <c r="J794" s="9"/>
      <c r="K794" s="9"/>
    </row>
    <row r="795" spans="1:11" ht="12.75">
      <c r="A795" s="110">
        <v>595</v>
      </c>
      <c r="B795" s="9" t="s">
        <v>677</v>
      </c>
      <c r="C795" s="9">
        <v>8000</v>
      </c>
      <c r="D795" s="9">
        <v>5000</v>
      </c>
      <c r="E795" s="9">
        <v>3000</v>
      </c>
      <c r="F795" s="9"/>
      <c r="G795" s="9"/>
      <c r="H795" s="9"/>
      <c r="I795" s="9"/>
      <c r="J795" s="9"/>
      <c r="K795" s="9"/>
    </row>
    <row r="796" spans="1:11" ht="12.75">
      <c r="A796" s="110">
        <v>596</v>
      </c>
      <c r="B796" s="9" t="s">
        <v>542</v>
      </c>
      <c r="C796" s="9">
        <v>264</v>
      </c>
      <c r="D796" s="9">
        <v>264</v>
      </c>
      <c r="E796" s="9"/>
      <c r="F796" s="9"/>
      <c r="G796" s="9"/>
      <c r="H796" s="9"/>
      <c r="I796" s="9"/>
      <c r="J796" s="9"/>
      <c r="K796" s="9"/>
    </row>
    <row r="797" spans="2:11" ht="12.75">
      <c r="B797" s="9"/>
      <c r="C797" s="11">
        <f>SUM(C772:C796)</f>
        <v>187500</v>
      </c>
      <c r="D797" s="11">
        <f>SUM(D772:D796)</f>
        <v>70196</v>
      </c>
      <c r="E797" s="11">
        <f>SUM(E772:E796)</f>
        <v>109222</v>
      </c>
      <c r="F797" s="11">
        <f>SUM(F772:F796)</f>
        <v>8032</v>
      </c>
      <c r="G797" s="11"/>
      <c r="H797" s="11"/>
      <c r="I797" s="11">
        <f>SUM(I772:I796)</f>
        <v>50</v>
      </c>
      <c r="J797" s="9"/>
      <c r="K797" s="9"/>
    </row>
    <row r="798" spans="2:11" ht="12.75">
      <c r="B798" s="16">
        <v>41262</v>
      </c>
      <c r="C798" s="9"/>
      <c r="D798" s="9"/>
      <c r="E798" s="9"/>
      <c r="F798" s="9"/>
      <c r="G798" s="9"/>
      <c r="H798" s="9"/>
      <c r="I798" s="9"/>
      <c r="J798" s="9"/>
      <c r="K798" s="9"/>
    </row>
    <row r="799" spans="1:11" ht="12.75">
      <c r="A799">
        <v>597</v>
      </c>
      <c r="B799" s="9" t="s">
        <v>678</v>
      </c>
      <c r="C799" s="9">
        <v>4920</v>
      </c>
      <c r="D799" s="9"/>
      <c r="E799" s="9">
        <v>4570</v>
      </c>
      <c r="F799" s="9">
        <v>350</v>
      </c>
      <c r="G799" s="9"/>
      <c r="H799" s="9"/>
      <c r="I799" s="9"/>
      <c r="J799" s="9"/>
      <c r="K799" s="9"/>
    </row>
    <row r="800" spans="1:11" ht="12.75">
      <c r="A800">
        <v>598</v>
      </c>
      <c r="B800" s="9" t="s">
        <v>678</v>
      </c>
      <c r="C800" s="9">
        <v>3509</v>
      </c>
      <c r="D800" s="9"/>
      <c r="E800" s="9">
        <v>3509</v>
      </c>
      <c r="F800" s="9"/>
      <c r="G800" s="9"/>
      <c r="H800" s="9"/>
      <c r="I800" s="9"/>
      <c r="J800" s="9"/>
      <c r="K800" s="9"/>
    </row>
    <row r="801" spans="1:11" ht="12.75">
      <c r="A801">
        <v>599</v>
      </c>
      <c r="B801" s="9" t="s">
        <v>679</v>
      </c>
      <c r="C801" s="9">
        <v>3571</v>
      </c>
      <c r="D801" s="9">
        <v>3202</v>
      </c>
      <c r="E801" s="9">
        <v>369</v>
      </c>
      <c r="F801" s="9"/>
      <c r="G801" s="9"/>
      <c r="H801" s="9"/>
      <c r="I801" s="9"/>
      <c r="J801" s="9"/>
      <c r="K801" s="9"/>
    </row>
    <row r="802" spans="1:11" ht="12.75">
      <c r="A802">
        <v>600</v>
      </c>
      <c r="B802" s="9" t="s">
        <v>680</v>
      </c>
      <c r="C802" s="9">
        <v>10000</v>
      </c>
      <c r="D802" s="9">
        <v>10000</v>
      </c>
      <c r="E802" s="9"/>
      <c r="F802" s="9"/>
      <c r="G802" s="9"/>
      <c r="H802" s="9"/>
      <c r="I802" s="9"/>
      <c r="J802" s="9"/>
      <c r="K802" s="9"/>
    </row>
    <row r="803" spans="1:11" ht="12.75">
      <c r="A803">
        <v>601</v>
      </c>
      <c r="B803" s="9" t="s">
        <v>681</v>
      </c>
      <c r="C803" s="9">
        <v>5000</v>
      </c>
      <c r="D803" s="9">
        <v>5000</v>
      </c>
      <c r="E803" s="9"/>
      <c r="F803" s="9"/>
      <c r="G803" s="9"/>
      <c r="H803" s="9"/>
      <c r="I803" s="9"/>
      <c r="J803" s="9"/>
      <c r="K803" s="9"/>
    </row>
    <row r="804" spans="1:11" ht="12.75">
      <c r="A804">
        <v>602</v>
      </c>
      <c r="B804" s="9" t="s">
        <v>682</v>
      </c>
      <c r="C804" s="9">
        <v>5500</v>
      </c>
      <c r="D804" s="9">
        <v>5500</v>
      </c>
      <c r="E804" s="9"/>
      <c r="F804" s="9"/>
      <c r="G804" s="9"/>
      <c r="H804" s="9"/>
      <c r="I804" s="9"/>
      <c r="J804" s="9"/>
      <c r="K804" s="9"/>
    </row>
    <row r="805" spans="1:11" ht="12.75">
      <c r="A805">
        <v>603</v>
      </c>
      <c r="B805" s="9" t="s">
        <v>683</v>
      </c>
      <c r="C805" s="9">
        <v>7000</v>
      </c>
      <c r="D805" s="9">
        <v>581</v>
      </c>
      <c r="E805" s="9">
        <v>5962</v>
      </c>
      <c r="F805" s="9">
        <v>457</v>
      </c>
      <c r="G805" s="9"/>
      <c r="H805" s="9"/>
      <c r="I805" s="9"/>
      <c r="J805" s="9"/>
      <c r="K805" s="9"/>
    </row>
    <row r="806" spans="1:11" ht="12.75">
      <c r="A806">
        <v>604</v>
      </c>
      <c r="B806" s="9" t="s">
        <v>684</v>
      </c>
      <c r="C806" s="9">
        <v>426</v>
      </c>
      <c r="D806" s="9"/>
      <c r="E806" s="9"/>
      <c r="F806" s="9">
        <v>426</v>
      </c>
      <c r="G806" s="9"/>
      <c r="H806" s="9"/>
      <c r="I806" s="9"/>
      <c r="J806" s="9"/>
      <c r="K806" s="9"/>
    </row>
    <row r="807" spans="1:11" ht="12.75">
      <c r="A807">
        <v>605</v>
      </c>
      <c r="B807" s="9" t="s">
        <v>685</v>
      </c>
      <c r="C807" s="9">
        <v>5659</v>
      </c>
      <c r="D807" s="9"/>
      <c r="E807" s="9">
        <v>5256</v>
      </c>
      <c r="F807" s="9">
        <v>403</v>
      </c>
      <c r="G807" s="9"/>
      <c r="H807" s="9"/>
      <c r="I807" s="9"/>
      <c r="J807" s="9"/>
      <c r="K807" s="9"/>
    </row>
    <row r="808" spans="2:11" ht="12.75">
      <c r="B808" s="9"/>
      <c r="C808" s="11">
        <f>SUM(C799:C807)</f>
        <v>45585</v>
      </c>
      <c r="D808" s="11">
        <f>SUM(D799:D807)</f>
        <v>24283</v>
      </c>
      <c r="E808" s="11">
        <f>SUM(E799:E807)</f>
        <v>19666</v>
      </c>
      <c r="F808" s="11">
        <f>SUM(F799:F807)</f>
        <v>1636</v>
      </c>
      <c r="G808" s="9"/>
      <c r="H808" s="9"/>
      <c r="I808" s="9"/>
      <c r="J808" s="9"/>
      <c r="K808" s="9"/>
    </row>
    <row r="809" spans="2:11" ht="12.75">
      <c r="B809" s="16">
        <v>41266</v>
      </c>
      <c r="C809" s="9"/>
      <c r="D809" s="9"/>
      <c r="E809" s="9"/>
      <c r="F809" s="9"/>
      <c r="G809" s="9"/>
      <c r="H809" s="9"/>
      <c r="I809" s="9"/>
      <c r="J809" s="9"/>
      <c r="K809" s="9"/>
    </row>
    <row r="810" spans="1:11" ht="12.75">
      <c r="A810">
        <v>606</v>
      </c>
      <c r="B810" s="9" t="s">
        <v>686</v>
      </c>
      <c r="C810" s="9">
        <v>11183</v>
      </c>
      <c r="D810" s="9">
        <v>847</v>
      </c>
      <c r="E810" s="9">
        <v>9600</v>
      </c>
      <c r="F810" s="9">
        <v>736</v>
      </c>
      <c r="G810" s="9"/>
      <c r="H810" s="9"/>
      <c r="I810" s="9"/>
      <c r="J810" s="9"/>
      <c r="K810" s="9"/>
    </row>
    <row r="811" spans="1:11" ht="12.75">
      <c r="A811">
        <v>607</v>
      </c>
      <c r="B811" s="9" t="s">
        <v>687</v>
      </c>
      <c r="C811" s="9">
        <v>2000</v>
      </c>
      <c r="D811" s="9">
        <v>2000</v>
      </c>
      <c r="E811" s="9"/>
      <c r="F811" s="9"/>
      <c r="G811" s="9"/>
      <c r="H811" s="9"/>
      <c r="I811" s="9"/>
      <c r="J811" s="9"/>
      <c r="K811" s="9"/>
    </row>
    <row r="812" spans="2:11" ht="12.75">
      <c r="B812" s="9"/>
      <c r="C812" s="11">
        <f>SUM(C810:C811)</f>
        <v>13183</v>
      </c>
      <c r="D812" s="11">
        <f>SUM(D810:D811)</f>
        <v>2847</v>
      </c>
      <c r="E812" s="11">
        <f>SUM(E810:E811)</f>
        <v>9600</v>
      </c>
      <c r="F812" s="11">
        <f>SUM(F810:F811)</f>
        <v>736</v>
      </c>
      <c r="G812" s="9"/>
      <c r="H812" s="9"/>
      <c r="I812" s="9"/>
      <c r="J812" s="9"/>
      <c r="K812" s="9"/>
    </row>
    <row r="813" spans="2:11" ht="12.75">
      <c r="B813" s="16">
        <v>41269</v>
      </c>
      <c r="C813" s="9"/>
      <c r="D813" s="9"/>
      <c r="E813" s="9"/>
      <c r="F813" s="9"/>
      <c r="G813" s="9"/>
      <c r="H813" s="9"/>
      <c r="I813" s="9"/>
      <c r="J813" s="9"/>
      <c r="K813" s="9"/>
    </row>
    <row r="814" spans="1:11" ht="12.75">
      <c r="A814">
        <v>608</v>
      </c>
      <c r="B814" s="9" t="s">
        <v>688</v>
      </c>
      <c r="C814" s="9">
        <v>6897</v>
      </c>
      <c r="D814" s="9"/>
      <c r="E814" s="9">
        <v>6897</v>
      </c>
      <c r="F814" s="9"/>
      <c r="G814" s="9"/>
      <c r="H814" s="9"/>
      <c r="I814" s="9"/>
      <c r="J814" s="9"/>
      <c r="K814" s="9"/>
    </row>
    <row r="815" spans="1:11" ht="12.75">
      <c r="A815">
        <v>609</v>
      </c>
      <c r="B815" s="9" t="s">
        <v>689</v>
      </c>
      <c r="C815" s="9">
        <v>7918</v>
      </c>
      <c r="D815" s="9">
        <v>2750</v>
      </c>
      <c r="E815" s="9">
        <v>4800</v>
      </c>
      <c r="F815" s="9">
        <v>368</v>
      </c>
      <c r="G815" s="9"/>
      <c r="H815" s="9"/>
      <c r="I815" s="9"/>
      <c r="J815" s="9"/>
      <c r="K815" s="9"/>
    </row>
    <row r="816" spans="1:11" ht="12.75">
      <c r="A816">
        <v>610</v>
      </c>
      <c r="B816" s="9" t="s">
        <v>690</v>
      </c>
      <c r="C816" s="9">
        <v>4790</v>
      </c>
      <c r="D816" s="9">
        <v>4790</v>
      </c>
      <c r="E816" s="9"/>
      <c r="F816" s="9"/>
      <c r="G816" s="9"/>
      <c r="H816" s="9"/>
      <c r="I816" s="9"/>
      <c r="J816" s="9"/>
      <c r="K816" s="9"/>
    </row>
    <row r="817" spans="1:11" ht="12.75">
      <c r="A817">
        <v>611</v>
      </c>
      <c r="B817" s="9" t="s">
        <v>691</v>
      </c>
      <c r="C817" s="9">
        <v>5718</v>
      </c>
      <c r="D817" s="9"/>
      <c r="E817" s="9">
        <v>5311</v>
      </c>
      <c r="F817" s="9">
        <v>407</v>
      </c>
      <c r="G817" s="9"/>
      <c r="H817" s="9"/>
      <c r="I817" s="9"/>
      <c r="J817" s="9"/>
      <c r="K817" s="9"/>
    </row>
    <row r="818" spans="1:11" ht="12.75">
      <c r="A818">
        <v>612</v>
      </c>
      <c r="B818" s="9" t="s">
        <v>692</v>
      </c>
      <c r="C818" s="9">
        <v>3000</v>
      </c>
      <c r="D818" s="9"/>
      <c r="E818" s="9">
        <v>3000</v>
      </c>
      <c r="F818" s="9"/>
      <c r="G818" s="9"/>
      <c r="H818" s="9"/>
      <c r="I818" s="9"/>
      <c r="J818" s="9"/>
      <c r="K818" s="9"/>
    </row>
    <row r="819" spans="1:11" ht="12.75">
      <c r="A819">
        <v>613</v>
      </c>
      <c r="B819" s="9" t="s">
        <v>693</v>
      </c>
      <c r="C819" s="9">
        <v>9498</v>
      </c>
      <c r="D819" s="9">
        <v>1200</v>
      </c>
      <c r="E819" s="9">
        <v>7885</v>
      </c>
      <c r="F819" s="9">
        <v>413</v>
      </c>
      <c r="G819" s="9"/>
      <c r="H819" s="9"/>
      <c r="I819" s="9"/>
      <c r="J819" s="9"/>
      <c r="K819" s="9"/>
    </row>
    <row r="820" spans="1:11" ht="12.75">
      <c r="A820">
        <v>614</v>
      </c>
      <c r="B820" s="9" t="s">
        <v>694</v>
      </c>
      <c r="C820" s="9">
        <v>5263</v>
      </c>
      <c r="D820" s="9">
        <v>77</v>
      </c>
      <c r="E820" s="9">
        <v>4808</v>
      </c>
      <c r="F820" s="9">
        <v>378</v>
      </c>
      <c r="G820" s="9"/>
      <c r="H820" s="9"/>
      <c r="I820" s="9"/>
      <c r="J820" s="9"/>
      <c r="K820" s="9"/>
    </row>
    <row r="821" spans="1:11" ht="12.75">
      <c r="A821">
        <v>615</v>
      </c>
      <c r="B821" s="9" t="s">
        <v>695</v>
      </c>
      <c r="C821" s="9">
        <v>12741</v>
      </c>
      <c r="D821" s="9">
        <v>2750</v>
      </c>
      <c r="E821" s="9">
        <v>9280</v>
      </c>
      <c r="F821" s="9">
        <v>711</v>
      </c>
      <c r="G821" s="9"/>
      <c r="H821" s="9"/>
      <c r="I821" s="9"/>
      <c r="J821" s="9"/>
      <c r="K821" s="9"/>
    </row>
    <row r="822" spans="2:11" ht="12.75">
      <c r="B822" s="9"/>
      <c r="C822" s="11">
        <f>SUM(C814:C821)</f>
        <v>55825</v>
      </c>
      <c r="D822" s="11">
        <f>SUM(D814:D821)</f>
        <v>11567</v>
      </c>
      <c r="E822" s="11">
        <f>SUM(E814:E821)</f>
        <v>41981</v>
      </c>
      <c r="F822" s="11">
        <f>SUM(F814:F821)</f>
        <v>2277</v>
      </c>
      <c r="G822" s="9"/>
      <c r="H822" s="9"/>
      <c r="I822" s="9"/>
      <c r="J822" s="9"/>
      <c r="K822" s="9"/>
    </row>
    <row r="823" spans="2:11" ht="12.75">
      <c r="B823" s="9"/>
      <c r="C823" s="9"/>
      <c r="D823" s="9"/>
      <c r="E823" s="9"/>
      <c r="F823" s="9"/>
      <c r="G823" s="9"/>
      <c r="H823" s="9"/>
      <c r="I823" s="9"/>
      <c r="J823" s="9"/>
      <c r="K823" s="9"/>
    </row>
    <row r="824" spans="2:11" ht="12.75">
      <c r="B824" s="9"/>
      <c r="C824" s="9"/>
      <c r="D824" s="9"/>
      <c r="E824" s="9"/>
      <c r="F824" s="9"/>
      <c r="G824" s="9"/>
      <c r="H824" s="9"/>
      <c r="I824" s="9"/>
      <c r="J824" s="9"/>
      <c r="K824" s="9"/>
    </row>
    <row r="825" spans="2:11" ht="12.75">
      <c r="B825" s="9"/>
      <c r="C825" s="9"/>
      <c r="D825" s="9"/>
      <c r="E825" s="9"/>
      <c r="F825" s="9"/>
      <c r="G825" s="9"/>
      <c r="H825" s="9"/>
      <c r="I825" s="9"/>
      <c r="J825" s="9"/>
      <c r="K825" s="9"/>
    </row>
    <row r="826" spans="2:11" ht="12.75">
      <c r="B826" s="9"/>
      <c r="C826" s="9"/>
      <c r="D826" s="9"/>
      <c r="E826" s="9"/>
      <c r="F826" s="9"/>
      <c r="G826" s="9"/>
      <c r="H826" s="9"/>
      <c r="I826" s="9"/>
      <c r="J826" s="9"/>
      <c r="K826" s="9"/>
    </row>
    <row r="827" spans="2:11" ht="12.75">
      <c r="B827" s="9"/>
      <c r="C827" s="9"/>
      <c r="D827" s="9"/>
      <c r="E827" s="9"/>
      <c r="F827" s="9"/>
      <c r="G827" s="9"/>
      <c r="H827" s="9"/>
      <c r="I827" s="9"/>
      <c r="J827" s="9"/>
      <c r="K827" s="9"/>
    </row>
    <row r="828" spans="2:11" ht="12.75">
      <c r="B828" s="9"/>
      <c r="C828" s="9"/>
      <c r="D828" s="9"/>
      <c r="E828" s="9"/>
      <c r="F828" s="9"/>
      <c r="G828" s="9"/>
      <c r="H828" s="9"/>
      <c r="I828" s="9"/>
      <c r="J828" s="9"/>
      <c r="K828" s="9"/>
    </row>
    <row r="829" spans="2:11" ht="12.75">
      <c r="B829" s="9"/>
      <c r="C829" s="9"/>
      <c r="D829" s="9"/>
      <c r="E829" s="9"/>
      <c r="F829" s="9"/>
      <c r="G829" s="9"/>
      <c r="H829" s="9"/>
      <c r="I829" s="9"/>
      <c r="J829" s="9"/>
      <c r="K829" s="9"/>
    </row>
    <row r="830" spans="2:11" ht="12.75">
      <c r="B830" s="9"/>
      <c r="C830" s="9"/>
      <c r="D830" s="9"/>
      <c r="E830" s="9"/>
      <c r="F830" s="9"/>
      <c r="G830" s="9"/>
      <c r="H830" s="9"/>
      <c r="I830" s="9"/>
      <c r="J830" s="9"/>
      <c r="K830" s="9"/>
    </row>
    <row r="831" spans="2:11" ht="12.75">
      <c r="B831" s="9"/>
      <c r="C831" s="9"/>
      <c r="D831" s="9"/>
      <c r="E831" s="9"/>
      <c r="F831" s="9"/>
      <c r="G831" s="9"/>
      <c r="H831" s="9"/>
      <c r="I831" s="9"/>
      <c r="J831" s="9"/>
      <c r="K831" s="9"/>
    </row>
    <row r="832" spans="2:11" ht="12.75">
      <c r="B832" s="9"/>
      <c r="C832" s="9"/>
      <c r="D832" s="9"/>
      <c r="E832" s="9"/>
      <c r="F832" s="9"/>
      <c r="G832" s="9"/>
      <c r="H832" s="9"/>
      <c r="I832" s="9"/>
      <c r="J832" s="9"/>
      <c r="K832" s="9"/>
    </row>
    <row r="833" spans="2:11" ht="12.75">
      <c r="B833" s="9"/>
      <c r="C833" s="9"/>
      <c r="D833" s="9"/>
      <c r="E833" s="9"/>
      <c r="F833" s="9"/>
      <c r="G833" s="9"/>
      <c r="H833" s="9"/>
      <c r="I833" s="9"/>
      <c r="J833" s="9"/>
      <c r="K833" s="9"/>
    </row>
    <row r="834" spans="2:11" ht="12.75">
      <c r="B834" s="9"/>
      <c r="C834" s="9"/>
      <c r="D834" s="9"/>
      <c r="E834" s="9"/>
      <c r="F834" s="9"/>
      <c r="G834" s="9"/>
      <c r="H834" s="9"/>
      <c r="I834" s="9"/>
      <c r="J834" s="9"/>
      <c r="K834" s="9"/>
    </row>
    <row r="835" spans="2:11" ht="12.75">
      <c r="B835" s="9"/>
      <c r="C835" s="9"/>
      <c r="D835" s="9"/>
      <c r="E835" s="9"/>
      <c r="F835" s="9"/>
      <c r="G835" s="9"/>
      <c r="H835" s="9"/>
      <c r="I835" s="9"/>
      <c r="J835" s="9"/>
      <c r="K835" s="9"/>
    </row>
    <row r="836" spans="2:11" ht="12.75">
      <c r="B836" s="9"/>
      <c r="C836" s="9"/>
      <c r="D836" s="9"/>
      <c r="E836" s="9"/>
      <c r="F836" s="9"/>
      <c r="G836" s="9"/>
      <c r="H836" s="9"/>
      <c r="I836" s="9"/>
      <c r="J836" s="9"/>
      <c r="K836" s="9"/>
    </row>
    <row r="837" spans="2:11" ht="12.75">
      <c r="B837" s="9"/>
      <c r="C837" s="9"/>
      <c r="D837" s="9"/>
      <c r="E837" s="9"/>
      <c r="F837" s="9"/>
      <c r="G837" s="9"/>
      <c r="H837" s="9"/>
      <c r="I837" s="9"/>
      <c r="J837" s="9"/>
      <c r="K837" s="9"/>
    </row>
    <row r="838" spans="2:11" ht="12.75">
      <c r="B838" s="9"/>
      <c r="C838" s="9"/>
      <c r="D838" s="9"/>
      <c r="E838" s="9"/>
      <c r="F838" s="9"/>
      <c r="G838" s="9"/>
      <c r="H838" s="9"/>
      <c r="I838" s="9"/>
      <c r="J838" s="9"/>
      <c r="K838" s="9"/>
    </row>
    <row r="839" spans="2:11" ht="12.75">
      <c r="B839" s="9"/>
      <c r="C839" s="9"/>
      <c r="D839" s="9"/>
      <c r="E839" s="9"/>
      <c r="F839" s="9"/>
      <c r="G839" s="9"/>
      <c r="H839" s="9"/>
      <c r="I839" s="9"/>
      <c r="J839" s="9"/>
      <c r="K839" s="9"/>
    </row>
    <row r="840" spans="2:11" ht="12.75">
      <c r="B840" s="9"/>
      <c r="C840" s="9"/>
      <c r="D840" s="9"/>
      <c r="E840" s="9"/>
      <c r="F840" s="9"/>
      <c r="G840" s="9"/>
      <c r="H840" s="9"/>
      <c r="I840" s="9"/>
      <c r="J840" s="9"/>
      <c r="K840" s="9"/>
    </row>
    <row r="841" spans="2:11" ht="12.75">
      <c r="B841" s="9"/>
      <c r="C841" s="9"/>
      <c r="D841" s="9"/>
      <c r="E841" s="9"/>
      <c r="F841" s="9"/>
      <c r="G841" s="9"/>
      <c r="H841" s="9"/>
      <c r="I841" s="9"/>
      <c r="J841" s="9"/>
      <c r="K841" s="9"/>
    </row>
    <row r="842" spans="2:11" ht="12.75">
      <c r="B842" s="9"/>
      <c r="C842" s="9"/>
      <c r="D842" s="9"/>
      <c r="E842" s="9"/>
      <c r="F842" s="9"/>
      <c r="G842" s="9"/>
      <c r="H842" s="9"/>
      <c r="I842" s="9"/>
      <c r="J842" s="9"/>
      <c r="K842" s="9"/>
    </row>
    <row r="843" spans="2:11" ht="12.75">
      <c r="B843" s="9"/>
      <c r="C843" s="9"/>
      <c r="D843" s="9"/>
      <c r="E843" s="9"/>
      <c r="F843" s="9"/>
      <c r="G843" s="9"/>
      <c r="H843" s="9"/>
      <c r="I843" s="9"/>
      <c r="J843" s="9"/>
      <c r="K843" s="9"/>
    </row>
    <row r="844" spans="2:11" ht="12.75">
      <c r="B844" s="9"/>
      <c r="C844" s="9"/>
      <c r="D844" s="9"/>
      <c r="E844" s="9"/>
      <c r="F844" s="9"/>
      <c r="G844" s="9"/>
      <c r="H844" s="9"/>
      <c r="I844" s="9"/>
      <c r="J844" s="9"/>
      <c r="K844" s="9"/>
    </row>
    <row r="845" spans="2:11" ht="12.75">
      <c r="B845" s="9"/>
      <c r="C845" s="9"/>
      <c r="D845" s="9"/>
      <c r="E845" s="9"/>
      <c r="F845" s="9"/>
      <c r="G845" s="9"/>
      <c r="H845" s="9"/>
      <c r="I845" s="9"/>
      <c r="J845" s="9"/>
      <c r="K845" s="9"/>
    </row>
    <row r="846" spans="2:11" ht="12.75">
      <c r="B846" s="9"/>
      <c r="C846" s="9"/>
      <c r="D846" s="9"/>
      <c r="E846" s="9"/>
      <c r="F846" s="9"/>
      <c r="G846" s="9"/>
      <c r="H846" s="9"/>
      <c r="I846" s="9"/>
      <c r="J846" s="9"/>
      <c r="K846" s="9"/>
    </row>
    <row r="847" spans="2:11" ht="12.75">
      <c r="B847" s="9"/>
      <c r="C847" s="9"/>
      <c r="D847" s="9"/>
      <c r="E847" s="9"/>
      <c r="F847" s="9"/>
      <c r="G847" s="9"/>
      <c r="H847" s="9"/>
      <c r="I847" s="9"/>
      <c r="J847" s="9"/>
      <c r="K847" s="9"/>
    </row>
    <row r="848" spans="2:11" ht="12.75">
      <c r="B848" s="9"/>
      <c r="C848" s="9"/>
      <c r="D848" s="9"/>
      <c r="E848" s="9"/>
      <c r="F848" s="9"/>
      <c r="G848" s="9"/>
      <c r="H848" s="9"/>
      <c r="I848" s="9"/>
      <c r="J848" s="9"/>
      <c r="K848" s="9"/>
    </row>
    <row r="849" spans="2:11" ht="12.75">
      <c r="B849" s="9"/>
      <c r="C849" s="9"/>
      <c r="D849" s="9"/>
      <c r="E849" s="9"/>
      <c r="F849" s="9"/>
      <c r="G849" s="9"/>
      <c r="H849" s="9"/>
      <c r="I849" s="9"/>
      <c r="J849" s="9"/>
      <c r="K849" s="9"/>
    </row>
    <row r="850" spans="2:11" ht="12.75">
      <c r="B850" s="9"/>
      <c r="C850" s="9"/>
      <c r="D850" s="9"/>
      <c r="E850" s="9"/>
      <c r="F850" s="9"/>
      <c r="G850" s="9"/>
      <c r="H850" s="9"/>
      <c r="I850" s="9"/>
      <c r="J850" s="9"/>
      <c r="K850" s="9"/>
    </row>
    <row r="851" spans="2:11" ht="12.75">
      <c r="B851" s="9"/>
      <c r="C851" s="9"/>
      <c r="D851" s="9"/>
      <c r="E851" s="9"/>
      <c r="F851" s="9"/>
      <c r="G851" s="9"/>
      <c r="H851" s="9"/>
      <c r="I851" s="9"/>
      <c r="J851" s="9"/>
      <c r="K851" s="9"/>
    </row>
    <row r="852" spans="2:11" ht="12.75">
      <c r="B852" s="9"/>
      <c r="C852" s="9"/>
      <c r="D852" s="9"/>
      <c r="E852" s="9"/>
      <c r="F852" s="9"/>
      <c r="G852" s="9"/>
      <c r="H852" s="9"/>
      <c r="I852" s="9"/>
      <c r="J852" s="9"/>
      <c r="K852" s="9"/>
    </row>
    <row r="853" spans="2:11" ht="12.75">
      <c r="B853" s="9"/>
      <c r="C853" s="9"/>
      <c r="D853" s="9"/>
      <c r="E853" s="9"/>
      <c r="F853" s="9"/>
      <c r="G853" s="9"/>
      <c r="H853" s="9"/>
      <c r="I853" s="9"/>
      <c r="J853" s="9"/>
      <c r="K853" s="9"/>
    </row>
    <row r="854" spans="2:11" ht="12.75">
      <c r="B854" s="9"/>
      <c r="C854" s="9"/>
      <c r="D854" s="9"/>
      <c r="E854" s="9"/>
      <c r="F854" s="9"/>
      <c r="G854" s="9"/>
      <c r="H854" s="9"/>
      <c r="I854" s="9"/>
      <c r="J854" s="9"/>
      <c r="K854" s="9"/>
    </row>
    <row r="855" spans="2:11" ht="12.75">
      <c r="B855" s="9"/>
      <c r="C855" s="9"/>
      <c r="D855" s="9"/>
      <c r="E855" s="9"/>
      <c r="F855" s="9"/>
      <c r="G855" s="9"/>
      <c r="H855" s="9"/>
      <c r="I855" s="9"/>
      <c r="J855" s="9"/>
      <c r="K855" s="9"/>
    </row>
    <row r="856" spans="2:11" ht="12.75">
      <c r="B856" s="9"/>
      <c r="C856" s="9"/>
      <c r="D856" s="9"/>
      <c r="E856" s="9"/>
      <c r="F856" s="9"/>
      <c r="G856" s="9"/>
      <c r="H856" s="9"/>
      <c r="I856" s="9"/>
      <c r="J856" s="9"/>
      <c r="K856" s="9"/>
    </row>
    <row r="857" spans="2:11" ht="12.75">
      <c r="B857" s="9"/>
      <c r="C857" s="9"/>
      <c r="D857" s="9"/>
      <c r="E857" s="9"/>
      <c r="F857" s="9"/>
      <c r="G857" s="9"/>
      <c r="H857" s="9"/>
      <c r="I857" s="9"/>
      <c r="J857" s="9"/>
      <c r="K857" s="9"/>
    </row>
    <row r="858" spans="2:11" ht="12.75">
      <c r="B858" s="9"/>
      <c r="C858" s="9"/>
      <c r="D858" s="9"/>
      <c r="E858" s="9"/>
      <c r="F858" s="9"/>
      <c r="G858" s="9"/>
      <c r="H858" s="9"/>
      <c r="I858" s="9"/>
      <c r="J858" s="9"/>
      <c r="K858" s="9"/>
    </row>
    <row r="859" spans="2:11" ht="12.75">
      <c r="B859" s="9"/>
      <c r="C859" s="9"/>
      <c r="D859" s="9"/>
      <c r="E859" s="9"/>
      <c r="F859" s="9"/>
      <c r="G859" s="9"/>
      <c r="H859" s="9"/>
      <c r="I859" s="9"/>
      <c r="J859" s="9"/>
      <c r="K859" s="9"/>
    </row>
    <row r="860" spans="2:11" ht="12.75">
      <c r="B860" s="9"/>
      <c r="C860" s="9"/>
      <c r="D860" s="9"/>
      <c r="E860" s="9"/>
      <c r="F860" s="9"/>
      <c r="G860" s="9"/>
      <c r="H860" s="9"/>
      <c r="I860" s="9"/>
      <c r="J860" s="9"/>
      <c r="K860" s="9"/>
    </row>
    <row r="861" spans="2:11" ht="12.75">
      <c r="B861" s="9"/>
      <c r="C861" s="9"/>
      <c r="D861" s="9"/>
      <c r="E861" s="9"/>
      <c r="F861" s="9"/>
      <c r="G861" s="9"/>
      <c r="H861" s="9"/>
      <c r="I861" s="9"/>
      <c r="J861" s="9"/>
      <c r="K861" s="9"/>
    </row>
    <row r="862" spans="2:11" ht="12.75">
      <c r="B862" s="9"/>
      <c r="C862" s="9"/>
      <c r="D862" s="9"/>
      <c r="E862" s="9"/>
      <c r="F862" s="9"/>
      <c r="G862" s="9"/>
      <c r="H862" s="9"/>
      <c r="I862" s="9"/>
      <c r="J862" s="9"/>
      <c r="K862" s="9"/>
    </row>
    <row r="863" spans="2:11" ht="12.75">
      <c r="B863" s="9"/>
      <c r="C863" s="9"/>
      <c r="D863" s="9"/>
      <c r="E863" s="9"/>
      <c r="F863" s="9"/>
      <c r="G863" s="9"/>
      <c r="H863" s="9"/>
      <c r="I863" s="9"/>
      <c r="J863" s="9"/>
      <c r="K863" s="9"/>
    </row>
    <row r="864" spans="2:11" ht="12.75">
      <c r="B864" s="9"/>
      <c r="C864" s="9"/>
      <c r="D864" s="9"/>
      <c r="E864" s="9"/>
      <c r="F864" s="9"/>
      <c r="G864" s="9"/>
      <c r="H864" s="9"/>
      <c r="I864" s="9"/>
      <c r="J864" s="9"/>
      <c r="K864" s="9"/>
    </row>
    <row r="865" spans="2:11" ht="12.75">
      <c r="B865" s="9"/>
      <c r="C865" s="9"/>
      <c r="D865" s="9"/>
      <c r="E865" s="9"/>
      <c r="F865" s="9"/>
      <c r="G865" s="9"/>
      <c r="H865" s="9"/>
      <c r="I865" s="9"/>
      <c r="J865" s="9"/>
      <c r="K865" s="9"/>
    </row>
    <row r="866" spans="2:11" ht="12.75">
      <c r="B866" s="9"/>
      <c r="C866" s="9"/>
      <c r="D866" s="9"/>
      <c r="E866" s="9"/>
      <c r="F866" s="9"/>
      <c r="G866" s="9"/>
      <c r="H866" s="9"/>
      <c r="I866" s="9"/>
      <c r="J866" s="9"/>
      <c r="K866" s="9"/>
    </row>
    <row r="867" spans="2:11" ht="12.75">
      <c r="B867" s="9"/>
      <c r="C867" s="9"/>
      <c r="D867" s="9"/>
      <c r="E867" s="9"/>
      <c r="F867" s="9"/>
      <c r="G867" s="9"/>
      <c r="H867" s="9"/>
      <c r="I867" s="9"/>
      <c r="J867" s="9"/>
      <c r="K867" s="9"/>
    </row>
    <row r="868" spans="2:11" ht="12.75">
      <c r="B868" s="9"/>
      <c r="C868" s="9"/>
      <c r="D868" s="9"/>
      <c r="E868" s="9"/>
      <c r="F868" s="9"/>
      <c r="G868" s="9"/>
      <c r="H868" s="9"/>
      <c r="I868" s="9"/>
      <c r="J868" s="9"/>
      <c r="K868" s="9"/>
    </row>
    <row r="869" spans="2:11" ht="12.75">
      <c r="B869" s="9"/>
      <c r="C869" s="9"/>
      <c r="D869" s="9"/>
      <c r="E869" s="9"/>
      <c r="F869" s="9"/>
      <c r="G869" s="9"/>
      <c r="H869" s="9"/>
      <c r="I869" s="9"/>
      <c r="J869" s="9"/>
      <c r="K869" s="9"/>
    </row>
    <row r="870" spans="2:11" ht="12.75">
      <c r="B870" s="9"/>
      <c r="C870" s="9"/>
      <c r="D870" s="9"/>
      <c r="E870" s="9"/>
      <c r="F870" s="9"/>
      <c r="G870" s="9"/>
      <c r="H870" s="9"/>
      <c r="I870" s="9"/>
      <c r="J870" s="9"/>
      <c r="K870" s="9"/>
    </row>
    <row r="871" spans="2:11" ht="12.75">
      <c r="B871" s="9"/>
      <c r="C871" s="9"/>
      <c r="D871" s="9"/>
      <c r="E871" s="9"/>
      <c r="F871" s="9"/>
      <c r="G871" s="9"/>
      <c r="H871" s="9"/>
      <c r="I871" s="9"/>
      <c r="J871" s="9"/>
      <c r="K871" s="9"/>
    </row>
    <row r="872" spans="2:11" ht="12.75">
      <c r="B872" s="9"/>
      <c r="C872" s="9"/>
      <c r="D872" s="9"/>
      <c r="E872" s="9"/>
      <c r="F872" s="9"/>
      <c r="G872" s="9"/>
      <c r="H872" s="9"/>
      <c r="I872" s="9"/>
      <c r="J872" s="9"/>
      <c r="K872" s="9"/>
    </row>
    <row r="873" spans="2:11" ht="12.75">
      <c r="B873" s="9"/>
      <c r="C873" s="9"/>
      <c r="D873" s="9"/>
      <c r="E873" s="9"/>
      <c r="F873" s="9"/>
      <c r="G873" s="9"/>
      <c r="H873" s="9"/>
      <c r="I873" s="9"/>
      <c r="J873" s="9"/>
      <c r="K873" s="9"/>
    </row>
    <row r="874" spans="2:11" ht="12.75">
      <c r="B874" s="9"/>
      <c r="C874" s="9"/>
      <c r="D874" s="9"/>
      <c r="E874" s="9"/>
      <c r="F874" s="9"/>
      <c r="G874" s="9"/>
      <c r="H874" s="9"/>
      <c r="I874" s="9"/>
      <c r="J874" s="9"/>
      <c r="K874" s="9"/>
    </row>
    <row r="875" spans="2:11" ht="12.75">
      <c r="B875" s="9"/>
      <c r="C875" s="9"/>
      <c r="D875" s="9"/>
      <c r="E875" s="9"/>
      <c r="F875" s="9"/>
      <c r="G875" s="9"/>
      <c r="H875" s="9"/>
      <c r="I875" s="9"/>
      <c r="J875" s="9"/>
      <c r="K875" s="9"/>
    </row>
    <row r="876" spans="2:11" ht="12.75">
      <c r="B876" s="9"/>
      <c r="C876" s="9"/>
      <c r="D876" s="9"/>
      <c r="E876" s="9"/>
      <c r="F876" s="9"/>
      <c r="G876" s="9"/>
      <c r="H876" s="9"/>
      <c r="I876" s="9"/>
      <c r="J876" s="9"/>
      <c r="K876" s="9"/>
    </row>
    <row r="877" spans="2:11" ht="12.75">
      <c r="B877" s="9"/>
      <c r="C877" s="9"/>
      <c r="D877" s="9"/>
      <c r="E877" s="9"/>
      <c r="F877" s="9"/>
      <c r="G877" s="9"/>
      <c r="H877" s="9"/>
      <c r="I877" s="9"/>
      <c r="J877" s="9"/>
      <c r="K877" s="9"/>
    </row>
  </sheetData>
  <sheetProtection/>
  <printOptions/>
  <pageMargins left="0.1968503937007874" right="0.1968503937007874" top="0" bottom="0" header="0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G48"/>
  <sheetViews>
    <sheetView zoomScalePageLayoutView="0" workbookViewId="0" topLeftCell="A1">
      <selection activeCell="D28" sqref="D28"/>
    </sheetView>
  </sheetViews>
  <sheetFormatPr defaultColWidth="9.00390625" defaultRowHeight="12.75"/>
  <cols>
    <col min="3" max="3" width="49.25390625" style="0" customWidth="1"/>
    <col min="4" max="4" width="15.875" style="0" customWidth="1"/>
    <col min="5" max="5" width="21.875" style="0" customWidth="1"/>
    <col min="6" max="6" width="21.00390625" style="0" customWidth="1"/>
  </cols>
  <sheetData>
    <row r="3" ht="12.75">
      <c r="C3" s="7" t="s">
        <v>244</v>
      </c>
    </row>
    <row r="4" spans="3:7" ht="12.75">
      <c r="C4" s="9" t="s">
        <v>94</v>
      </c>
      <c r="D4" s="9">
        <v>22993</v>
      </c>
      <c r="E4" s="10"/>
      <c r="F4" s="9"/>
      <c r="G4" s="9"/>
    </row>
    <row r="5" spans="3:7" ht="12.75">
      <c r="C5" s="9" t="s">
        <v>93</v>
      </c>
      <c r="D5" s="9">
        <v>0</v>
      </c>
      <c r="E5" s="10"/>
      <c r="F5" s="9"/>
      <c r="G5" s="9"/>
    </row>
    <row r="6" spans="3:7" ht="12.75">
      <c r="C6" s="9" t="s">
        <v>92</v>
      </c>
      <c r="D6" s="9">
        <v>0</v>
      </c>
      <c r="E6" s="10"/>
      <c r="F6" s="9"/>
      <c r="G6" s="9"/>
    </row>
    <row r="7" spans="3:7" ht="12.75">
      <c r="C7" s="9"/>
      <c r="D7" s="9">
        <v>0</v>
      </c>
      <c r="E7" s="10"/>
      <c r="F7" s="9"/>
      <c r="G7" s="9"/>
    </row>
    <row r="8" spans="3:7" ht="12.75">
      <c r="C8" s="9" t="s">
        <v>98</v>
      </c>
      <c r="D8" s="9">
        <v>30690</v>
      </c>
      <c r="E8" s="10"/>
      <c r="F8" s="9"/>
      <c r="G8" s="9"/>
    </row>
    <row r="9" spans="3:7" ht="12.75">
      <c r="C9" s="9" t="s">
        <v>93</v>
      </c>
      <c r="D9" s="9">
        <v>0</v>
      </c>
      <c r="E9" s="10"/>
      <c r="F9" s="9"/>
      <c r="G9" s="9"/>
    </row>
    <row r="10" spans="3:7" ht="12.75">
      <c r="C10" s="9" t="s">
        <v>92</v>
      </c>
      <c r="D10" s="9">
        <v>0</v>
      </c>
      <c r="E10" s="10"/>
      <c r="F10" s="9"/>
      <c r="G10" s="9"/>
    </row>
    <row r="11" spans="3:7" ht="12.75">
      <c r="C11" s="9"/>
      <c r="D11" s="9">
        <v>0</v>
      </c>
      <c r="E11" s="10"/>
      <c r="F11" s="9"/>
      <c r="G11" s="9"/>
    </row>
    <row r="12" spans="3:7" ht="12.75">
      <c r="C12" s="9" t="s">
        <v>101</v>
      </c>
      <c r="D12" s="9">
        <v>700</v>
      </c>
      <c r="E12" s="10"/>
      <c r="F12" s="9"/>
      <c r="G12" s="9"/>
    </row>
    <row r="13" spans="3:7" ht="12.75">
      <c r="C13" s="9" t="s">
        <v>108</v>
      </c>
      <c r="D13" s="9">
        <v>19053</v>
      </c>
      <c r="E13" s="10" t="s">
        <v>181</v>
      </c>
      <c r="F13" s="9"/>
      <c r="G13" s="9"/>
    </row>
    <row r="14" spans="3:7" ht="12.75">
      <c r="C14" s="9" t="s">
        <v>102</v>
      </c>
      <c r="D14" s="9">
        <v>200</v>
      </c>
      <c r="E14" s="10"/>
      <c r="F14" s="9"/>
      <c r="G14" s="9"/>
    </row>
    <row r="15" spans="3:7" ht="12.75">
      <c r="C15" s="9"/>
      <c r="D15" s="9">
        <v>0</v>
      </c>
      <c r="E15" s="10"/>
      <c r="F15" s="9"/>
      <c r="G15" s="9"/>
    </row>
    <row r="16" spans="3:7" ht="12.75">
      <c r="C16" s="9" t="s">
        <v>96</v>
      </c>
      <c r="D16" s="9">
        <v>0</v>
      </c>
      <c r="E16" s="10"/>
      <c r="F16" s="9"/>
      <c r="G16" s="9"/>
    </row>
    <row r="17" spans="3:7" ht="12.75">
      <c r="C17" s="9" t="s">
        <v>97</v>
      </c>
      <c r="D17" s="9">
        <v>69300</v>
      </c>
      <c r="E17" s="10"/>
      <c r="F17" s="9"/>
      <c r="G17" s="9"/>
    </row>
    <row r="18" spans="3:7" ht="12.75">
      <c r="C18" s="9"/>
      <c r="D18" s="9">
        <v>0</v>
      </c>
      <c r="E18" s="10"/>
      <c r="F18" s="9"/>
      <c r="G18" s="9"/>
    </row>
    <row r="19" spans="3:7" ht="12.75">
      <c r="C19" s="9" t="s">
        <v>95</v>
      </c>
      <c r="D19" s="9">
        <v>400</v>
      </c>
      <c r="E19" s="10"/>
      <c r="F19" s="9"/>
      <c r="G19" s="9"/>
    </row>
    <row r="20" spans="3:7" ht="12.75">
      <c r="C20" s="9" t="s">
        <v>103</v>
      </c>
      <c r="D20" s="9">
        <v>900</v>
      </c>
      <c r="E20" s="10"/>
      <c r="F20" s="9"/>
      <c r="G20" s="9"/>
    </row>
    <row r="21" spans="3:7" ht="12.75">
      <c r="C21" s="9" t="s">
        <v>104</v>
      </c>
      <c r="D21" s="9">
        <v>730</v>
      </c>
      <c r="E21" s="10"/>
      <c r="F21" s="9"/>
      <c r="G21" s="9"/>
    </row>
    <row r="22" spans="3:7" ht="12.75">
      <c r="C22" s="9" t="s">
        <v>99</v>
      </c>
      <c r="D22" s="9">
        <v>0</v>
      </c>
      <c r="E22" s="10"/>
      <c r="F22" s="9"/>
      <c r="G22" s="9"/>
    </row>
    <row r="23" spans="3:7" ht="12.75">
      <c r="C23" s="9" t="s">
        <v>100</v>
      </c>
      <c r="D23" s="9">
        <v>730</v>
      </c>
      <c r="E23" s="10"/>
      <c r="F23" s="9"/>
      <c r="G23" s="9"/>
    </row>
    <row r="24" spans="3:7" ht="12.75">
      <c r="C24" s="9" t="s">
        <v>165</v>
      </c>
      <c r="D24" s="9">
        <v>5000</v>
      </c>
      <c r="E24" s="10"/>
      <c r="F24" s="9"/>
      <c r="G24" s="9"/>
    </row>
    <row r="25" spans="3:7" ht="12.75">
      <c r="C25" s="9" t="s">
        <v>177</v>
      </c>
      <c r="D25" s="9">
        <v>45000</v>
      </c>
      <c r="E25" s="10"/>
      <c r="F25" t="s">
        <v>182</v>
      </c>
      <c r="G25" s="9"/>
    </row>
    <row r="26" spans="3:7" ht="12.75">
      <c r="C26" s="9" t="s">
        <v>164</v>
      </c>
      <c r="D26" s="9">
        <v>50000</v>
      </c>
      <c r="E26" s="10"/>
      <c r="F26" s="9"/>
      <c r="G26" s="9"/>
    </row>
    <row r="27" spans="3:7" ht="12.75">
      <c r="C27" s="9" t="s">
        <v>166</v>
      </c>
      <c r="D27" s="9">
        <v>30000</v>
      </c>
      <c r="E27" s="10"/>
      <c r="F27" s="9"/>
      <c r="G27" s="9"/>
    </row>
    <row r="28" spans="3:7" ht="12.75">
      <c r="C28" s="9" t="s">
        <v>167</v>
      </c>
      <c r="D28" s="9">
        <v>75000</v>
      </c>
      <c r="E28" s="10"/>
      <c r="F28" s="9"/>
      <c r="G28" s="9"/>
    </row>
    <row r="29" spans="3:7" ht="12.75">
      <c r="C29" s="9" t="s">
        <v>168</v>
      </c>
      <c r="D29" s="9">
        <v>30000</v>
      </c>
      <c r="E29" s="10"/>
      <c r="F29" s="9"/>
      <c r="G29" s="9"/>
    </row>
    <row r="30" spans="3:7" ht="12.75">
      <c r="C30" s="9" t="s">
        <v>168</v>
      </c>
      <c r="D30" s="9">
        <v>45000</v>
      </c>
      <c r="E30" s="10"/>
      <c r="F30" s="9"/>
      <c r="G30" s="9"/>
    </row>
    <row r="31" spans="3:7" ht="12.75">
      <c r="C31" s="9" t="s">
        <v>174</v>
      </c>
      <c r="D31" s="8">
        <v>6000</v>
      </c>
      <c r="E31" s="10"/>
      <c r="F31" s="9"/>
      <c r="G31" s="9"/>
    </row>
    <row r="32" spans="3:7" ht="12.75">
      <c r="C32" s="9" t="s">
        <v>175</v>
      </c>
      <c r="D32" s="8">
        <v>211.14</v>
      </c>
      <c r="E32" s="10"/>
      <c r="F32" s="8"/>
      <c r="G32" s="9"/>
    </row>
    <row r="33" spans="3:7" ht="12.75">
      <c r="C33" s="9" t="s">
        <v>170</v>
      </c>
      <c r="D33" s="8">
        <v>495</v>
      </c>
      <c r="E33" s="10"/>
      <c r="F33" s="8"/>
      <c r="G33" s="9"/>
    </row>
    <row r="34" spans="3:7" ht="12.75">
      <c r="C34" s="9" t="s">
        <v>171</v>
      </c>
      <c r="D34" s="8">
        <v>3000</v>
      </c>
      <c r="E34" s="10"/>
      <c r="F34" s="8"/>
      <c r="G34" s="9"/>
    </row>
    <row r="35" spans="3:7" ht="12.75">
      <c r="C35" s="9" t="s">
        <v>169</v>
      </c>
      <c r="D35" s="8">
        <v>3000</v>
      </c>
      <c r="E35" s="10"/>
      <c r="F35" s="9"/>
      <c r="G35" s="9"/>
    </row>
    <row r="36" spans="3:7" ht="12.75">
      <c r="C36" s="9" t="s">
        <v>172</v>
      </c>
      <c r="D36" s="8">
        <v>8083.1</v>
      </c>
      <c r="E36" s="10"/>
      <c r="F36" s="9"/>
      <c r="G36" s="9"/>
    </row>
    <row r="37" spans="3:7" ht="12.75">
      <c r="C37" s="9" t="s">
        <v>186</v>
      </c>
      <c r="D37" s="8">
        <v>44457</v>
      </c>
      <c r="E37" s="10"/>
      <c r="F37" s="9" t="s">
        <v>178</v>
      </c>
      <c r="G37" s="9"/>
    </row>
    <row r="38" spans="3:7" ht="12.75">
      <c r="C38" s="9" t="s">
        <v>187</v>
      </c>
      <c r="D38" s="8">
        <v>0</v>
      </c>
      <c r="E38" s="10"/>
      <c r="F38" s="9"/>
      <c r="G38" s="9"/>
    </row>
    <row r="39" spans="3:7" ht="12.75">
      <c r="C39" s="9" t="s">
        <v>176</v>
      </c>
      <c r="D39" s="8">
        <v>1500</v>
      </c>
      <c r="E39" s="10"/>
      <c r="F39" s="9"/>
      <c r="G39" s="9"/>
    </row>
    <row r="40" spans="3:7" ht="12.75">
      <c r="C40" s="9" t="s">
        <v>173</v>
      </c>
      <c r="D40" s="8">
        <v>250</v>
      </c>
      <c r="E40" s="10"/>
      <c r="F40" s="9"/>
      <c r="G40" s="9"/>
    </row>
    <row r="41" spans="3:6" ht="12.75">
      <c r="C41" s="9" t="s">
        <v>180</v>
      </c>
      <c r="D41" s="8">
        <v>24500</v>
      </c>
      <c r="E41" s="10"/>
      <c r="F41" t="s">
        <v>182</v>
      </c>
    </row>
    <row r="42" spans="3:6" ht="12.75">
      <c r="C42" s="9" t="s">
        <v>179</v>
      </c>
      <c r="D42" s="8">
        <v>10860</v>
      </c>
      <c r="E42" s="9"/>
      <c r="F42" t="s">
        <v>182</v>
      </c>
    </row>
    <row r="43" spans="3:7" ht="12.75">
      <c r="C43" s="9" t="s">
        <v>183</v>
      </c>
      <c r="D43" s="8">
        <v>825</v>
      </c>
      <c r="E43" s="9"/>
      <c r="F43" s="9"/>
      <c r="G43" s="9"/>
    </row>
    <row r="44" spans="3:7" ht="12.75">
      <c r="C44" s="9" t="s">
        <v>184</v>
      </c>
      <c r="D44" s="9">
        <v>721</v>
      </c>
      <c r="E44" s="9"/>
      <c r="F44" s="9"/>
      <c r="G44" s="9"/>
    </row>
    <row r="45" spans="3:7" ht="12.75">
      <c r="C45" s="9" t="s">
        <v>185</v>
      </c>
      <c r="D45" s="9">
        <v>3618</v>
      </c>
      <c r="E45" s="9"/>
      <c r="F45" s="9"/>
      <c r="G45" s="9"/>
    </row>
    <row r="46" spans="3:7" ht="12.75">
      <c r="C46" s="9" t="s">
        <v>106</v>
      </c>
      <c r="D46" s="11">
        <f>SUM(D4:D45)</f>
        <v>533216.24</v>
      </c>
      <c r="E46" s="10"/>
      <c r="F46" s="9"/>
      <c r="G46" s="9"/>
    </row>
    <row r="47" spans="3:7" ht="12.75">
      <c r="C47" s="9" t="s">
        <v>107</v>
      </c>
      <c r="D47" s="11" t="e">
        <f>#REF!-D46</f>
        <v>#REF!</v>
      </c>
      <c r="E47" s="10"/>
      <c r="F47" s="11"/>
      <c r="G47" s="11"/>
    </row>
    <row r="48" spans="3:7" ht="12.75">
      <c r="C48" s="9"/>
      <c r="D48" s="9"/>
      <c r="E48" s="10"/>
      <c r="F48" s="9"/>
      <c r="G48" s="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X290"/>
  <sheetViews>
    <sheetView zoomScalePageLayoutView="0" workbookViewId="0" topLeftCell="A117">
      <selection activeCell="K124" sqref="K124"/>
    </sheetView>
  </sheetViews>
  <sheetFormatPr defaultColWidth="9.00390625" defaultRowHeight="12.75"/>
  <cols>
    <col min="1" max="1" width="13.375" style="0" customWidth="1"/>
    <col min="2" max="2" width="23.00390625" style="0" customWidth="1"/>
    <col min="3" max="3" width="9.875" style="0" customWidth="1"/>
    <col min="4" max="4" width="18.25390625" style="0" customWidth="1"/>
    <col min="5" max="5" width="27.00390625" style="0" customWidth="1"/>
    <col min="11" max="11" width="10.625" style="0" customWidth="1"/>
    <col min="12" max="12" width="9.375" style="0" customWidth="1"/>
    <col min="13" max="13" width="10.75390625" style="0" customWidth="1"/>
    <col min="15" max="15" width="9.75390625" style="0" customWidth="1"/>
  </cols>
  <sheetData>
    <row r="3" ht="46.5" customHeight="1"/>
    <row r="4" spans="1:24" s="7" customFormat="1" ht="13.5" thickBot="1">
      <c r="A4" s="132" t="s">
        <v>580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4"/>
    </row>
    <row r="5" spans="1:24" ht="48" customHeight="1">
      <c r="A5" s="42"/>
      <c r="B5" s="50" t="s">
        <v>569</v>
      </c>
      <c r="C5" s="135" t="s">
        <v>578</v>
      </c>
      <c r="D5" s="136"/>
      <c r="E5" s="137" t="s">
        <v>579</v>
      </c>
      <c r="F5" s="138"/>
      <c r="G5" s="138"/>
      <c r="H5" s="138"/>
      <c r="I5" s="138"/>
      <c r="J5" s="138"/>
      <c r="K5" s="138"/>
      <c r="L5" s="138"/>
      <c r="M5" s="138"/>
      <c r="N5" s="139"/>
      <c r="O5" s="43" t="s">
        <v>596</v>
      </c>
      <c r="P5" s="43"/>
      <c r="Q5" s="43"/>
      <c r="R5" s="43"/>
      <c r="S5" s="43"/>
      <c r="T5" s="43"/>
      <c r="U5" s="43"/>
      <c r="V5" s="43"/>
      <c r="W5" s="43"/>
      <c r="X5" s="44"/>
    </row>
    <row r="6" spans="1:24" s="32" customFormat="1" ht="41.25" customHeight="1" thickBot="1">
      <c r="A6" s="45"/>
      <c r="B6" s="56" t="s">
        <v>582</v>
      </c>
      <c r="C6" s="57" t="s">
        <v>573</v>
      </c>
      <c r="D6" s="58" t="s">
        <v>574</v>
      </c>
      <c r="E6" s="66" t="s">
        <v>571</v>
      </c>
      <c r="F6" s="35" t="s">
        <v>572</v>
      </c>
      <c r="G6" s="35" t="s">
        <v>570</v>
      </c>
      <c r="H6" s="35" t="s">
        <v>575</v>
      </c>
      <c r="I6" s="35" t="s">
        <v>577</v>
      </c>
      <c r="J6" s="35" t="s">
        <v>576</v>
      </c>
      <c r="K6" s="35" t="s">
        <v>565</v>
      </c>
      <c r="L6" s="35" t="s">
        <v>566</v>
      </c>
      <c r="M6" s="35" t="s">
        <v>567</v>
      </c>
      <c r="N6" s="67" t="s">
        <v>512</v>
      </c>
      <c r="O6" s="65" t="s">
        <v>581</v>
      </c>
      <c r="P6" s="31"/>
      <c r="Q6" s="31"/>
      <c r="R6" s="31"/>
      <c r="S6" s="31"/>
      <c r="T6" s="31"/>
      <c r="U6" s="31"/>
      <c r="V6" s="31"/>
      <c r="W6" s="31"/>
      <c r="X6" s="31"/>
    </row>
    <row r="7" spans="1:24" ht="12.75">
      <c r="A7" s="46" t="s">
        <v>553</v>
      </c>
      <c r="B7" s="68">
        <v>31780</v>
      </c>
      <c r="C7" s="69">
        <v>31780</v>
      </c>
      <c r="D7" s="70"/>
      <c r="E7" s="71">
        <v>17600</v>
      </c>
      <c r="F7" s="72"/>
      <c r="G7" s="72"/>
      <c r="H7" s="72"/>
      <c r="I7" s="72"/>
      <c r="J7" s="72">
        <v>326</v>
      </c>
      <c r="K7" s="72">
        <v>11904</v>
      </c>
      <c r="L7" s="72">
        <v>900</v>
      </c>
      <c r="M7" s="72">
        <v>1050</v>
      </c>
      <c r="N7" s="73"/>
      <c r="O7" s="34"/>
      <c r="P7" s="9"/>
      <c r="Q7" s="9"/>
      <c r="R7" s="9"/>
      <c r="S7" s="9"/>
      <c r="T7" s="9"/>
      <c r="U7" s="9"/>
      <c r="V7" s="9"/>
      <c r="W7" s="9"/>
      <c r="X7" s="9"/>
    </row>
    <row r="8" spans="1:24" ht="12.75">
      <c r="A8" s="47" t="s">
        <v>568</v>
      </c>
      <c r="B8" s="74">
        <v>176621</v>
      </c>
      <c r="C8" s="75">
        <v>176621</v>
      </c>
      <c r="D8" s="76"/>
      <c r="E8" s="74">
        <v>108814</v>
      </c>
      <c r="F8" s="75">
        <v>16501</v>
      </c>
      <c r="G8" s="75"/>
      <c r="H8" s="75"/>
      <c r="I8" s="75"/>
      <c r="J8" s="75">
        <v>377</v>
      </c>
      <c r="K8" s="75">
        <v>49629</v>
      </c>
      <c r="L8" s="75">
        <v>600</v>
      </c>
      <c r="M8" s="75">
        <v>700</v>
      </c>
      <c r="N8" s="76"/>
      <c r="O8" s="34"/>
      <c r="P8" s="9"/>
      <c r="Q8" s="9"/>
      <c r="R8" s="9"/>
      <c r="S8" s="9"/>
      <c r="T8" s="9"/>
      <c r="U8" s="9"/>
      <c r="V8" s="9"/>
      <c r="W8" s="9"/>
      <c r="X8" s="9"/>
    </row>
    <row r="9" spans="1:24" ht="13.5" thickBot="1">
      <c r="A9" s="48" t="s">
        <v>554</v>
      </c>
      <c r="B9" s="77">
        <v>67382</v>
      </c>
      <c r="C9" s="78">
        <v>67382</v>
      </c>
      <c r="D9" s="79"/>
      <c r="E9" s="77">
        <v>32791</v>
      </c>
      <c r="F9" s="78"/>
      <c r="G9" s="78"/>
      <c r="H9" s="78">
        <v>928</v>
      </c>
      <c r="I9" s="78"/>
      <c r="J9" s="78"/>
      <c r="K9" s="78">
        <v>31018</v>
      </c>
      <c r="L9" s="78">
        <v>1200</v>
      </c>
      <c r="M9" s="78">
        <v>1445</v>
      </c>
      <c r="N9" s="79"/>
      <c r="O9" s="34"/>
      <c r="P9" s="9"/>
      <c r="Q9" s="9"/>
      <c r="R9" s="9"/>
      <c r="S9" s="9"/>
      <c r="T9" s="9"/>
      <c r="U9" s="9"/>
      <c r="V9" s="9"/>
      <c r="W9" s="9"/>
      <c r="X9" s="9"/>
    </row>
    <row r="10" spans="1:24" ht="12.75">
      <c r="A10" s="49"/>
      <c r="B10" s="68"/>
      <c r="C10" s="69"/>
      <c r="D10" s="70"/>
      <c r="E10" s="68"/>
      <c r="F10" s="69"/>
      <c r="G10" s="69"/>
      <c r="H10" s="69"/>
      <c r="I10" s="69"/>
      <c r="J10" s="69"/>
      <c r="K10" s="69"/>
      <c r="L10" s="69"/>
      <c r="M10" s="69"/>
      <c r="N10" s="70"/>
      <c r="O10" s="34"/>
      <c r="P10" s="9"/>
      <c r="Q10" s="9"/>
      <c r="R10" s="9"/>
      <c r="S10" s="9"/>
      <c r="T10" s="9"/>
      <c r="U10" s="9"/>
      <c r="V10" s="9"/>
      <c r="W10" s="9"/>
      <c r="X10" s="9"/>
    </row>
    <row r="11" spans="1:24" ht="12.75">
      <c r="A11" s="59" t="s">
        <v>555</v>
      </c>
      <c r="B11" s="80">
        <v>275783</v>
      </c>
      <c r="C11" s="81">
        <v>275783</v>
      </c>
      <c r="D11" s="82"/>
      <c r="E11" s="83">
        <v>159205</v>
      </c>
      <c r="F11" s="81">
        <v>16501</v>
      </c>
      <c r="G11" s="81"/>
      <c r="H11" s="81">
        <v>928</v>
      </c>
      <c r="I11" s="81"/>
      <c r="J11" s="81">
        <v>703</v>
      </c>
      <c r="K11" s="81">
        <v>92551</v>
      </c>
      <c r="L11" s="81">
        <v>2700</v>
      </c>
      <c r="M11" s="81">
        <v>3195</v>
      </c>
      <c r="N11" s="82"/>
      <c r="O11" s="34"/>
      <c r="P11" s="9"/>
      <c r="Q11" s="9"/>
      <c r="R11" s="9"/>
      <c r="S11" s="9"/>
      <c r="T11" s="9"/>
      <c r="U11" s="9"/>
      <c r="V11" s="9"/>
      <c r="W11" s="9"/>
      <c r="X11" s="9"/>
    </row>
    <row r="12" spans="1:24" ht="13.5" thickBot="1">
      <c r="A12" s="41"/>
      <c r="B12" s="84"/>
      <c r="C12" s="85"/>
      <c r="D12" s="86"/>
      <c r="E12" s="84"/>
      <c r="F12" s="87"/>
      <c r="G12" s="87"/>
      <c r="H12" s="87"/>
      <c r="I12" s="87"/>
      <c r="J12" s="87"/>
      <c r="K12" s="87"/>
      <c r="L12" s="87"/>
      <c r="M12" s="87"/>
      <c r="N12" s="86"/>
      <c r="O12" s="34"/>
      <c r="P12" s="9"/>
      <c r="Q12" s="9"/>
      <c r="R12" s="9"/>
      <c r="S12" s="9"/>
      <c r="T12" s="9"/>
      <c r="U12" s="9"/>
      <c r="V12" s="9"/>
      <c r="W12" s="9"/>
      <c r="X12" s="9"/>
    </row>
    <row r="13" spans="1:24" ht="12.75">
      <c r="A13" s="46" t="s">
        <v>556</v>
      </c>
      <c r="B13" s="71">
        <v>34860</v>
      </c>
      <c r="C13" s="72">
        <v>31510</v>
      </c>
      <c r="D13" s="73">
        <v>3350</v>
      </c>
      <c r="E13" s="71">
        <v>13752</v>
      </c>
      <c r="F13" s="72"/>
      <c r="G13" s="72">
        <v>3350</v>
      </c>
      <c r="H13" s="72">
        <v>400</v>
      </c>
      <c r="I13" s="72"/>
      <c r="J13" s="72"/>
      <c r="K13" s="72">
        <v>15408</v>
      </c>
      <c r="L13" s="72">
        <v>900</v>
      </c>
      <c r="M13" s="72">
        <v>1050</v>
      </c>
      <c r="N13" s="73"/>
      <c r="O13" s="34">
        <v>1745</v>
      </c>
      <c r="P13" s="9"/>
      <c r="Q13" s="9"/>
      <c r="R13" s="9"/>
      <c r="S13" s="9"/>
      <c r="T13" s="9"/>
      <c r="U13" s="9"/>
      <c r="V13" s="9"/>
      <c r="W13" s="9"/>
      <c r="X13" s="9"/>
    </row>
    <row r="14" spans="1:24" ht="12.75">
      <c r="A14" s="47" t="s">
        <v>557</v>
      </c>
      <c r="B14" s="74">
        <v>338896</v>
      </c>
      <c r="C14" s="75">
        <v>334895</v>
      </c>
      <c r="D14" s="76">
        <v>4001</v>
      </c>
      <c r="E14" s="74">
        <v>268084</v>
      </c>
      <c r="F14" s="75">
        <v>2843</v>
      </c>
      <c r="G14" s="75">
        <v>4001</v>
      </c>
      <c r="H14" s="75">
        <v>6403</v>
      </c>
      <c r="I14" s="75"/>
      <c r="J14" s="75"/>
      <c r="K14" s="75">
        <v>56525</v>
      </c>
      <c r="L14" s="75"/>
      <c r="M14" s="75">
        <v>40</v>
      </c>
      <c r="N14" s="76">
        <v>1000</v>
      </c>
      <c r="O14" s="34"/>
      <c r="P14" s="9"/>
      <c r="Q14" s="9"/>
      <c r="R14" s="9"/>
      <c r="S14" s="9"/>
      <c r="T14" s="9"/>
      <c r="U14" s="9"/>
      <c r="V14" s="9"/>
      <c r="W14" s="9"/>
      <c r="X14" s="9"/>
    </row>
    <row r="15" spans="1:24" ht="13.5" thickBot="1">
      <c r="A15" s="48" t="s">
        <v>558</v>
      </c>
      <c r="B15" s="77">
        <v>309497</v>
      </c>
      <c r="C15" s="78">
        <v>309497</v>
      </c>
      <c r="D15" s="79"/>
      <c r="E15" s="77">
        <v>190774</v>
      </c>
      <c r="F15" s="78">
        <v>7168</v>
      </c>
      <c r="G15" s="78"/>
      <c r="H15" s="78">
        <v>20245</v>
      </c>
      <c r="I15" s="78"/>
      <c r="J15" s="78">
        <v>187</v>
      </c>
      <c r="K15" s="78">
        <v>91123</v>
      </c>
      <c r="L15" s="78"/>
      <c r="M15" s="78"/>
      <c r="N15" s="79"/>
      <c r="O15" s="34">
        <v>216400</v>
      </c>
      <c r="P15" s="9"/>
      <c r="Q15" s="9"/>
      <c r="R15" s="9"/>
      <c r="S15" s="9"/>
      <c r="T15" s="9"/>
      <c r="U15" s="9"/>
      <c r="V15" s="9"/>
      <c r="W15" s="9"/>
      <c r="X15" s="9"/>
    </row>
    <row r="16" spans="1:24" ht="12.75">
      <c r="A16" s="49"/>
      <c r="B16" s="68"/>
      <c r="C16" s="69"/>
      <c r="D16" s="70"/>
      <c r="E16" s="68"/>
      <c r="F16" s="69"/>
      <c r="G16" s="69"/>
      <c r="H16" s="69"/>
      <c r="I16" s="69"/>
      <c r="J16" s="69"/>
      <c r="K16" s="69"/>
      <c r="L16" s="69"/>
      <c r="M16" s="69"/>
      <c r="N16" s="70"/>
      <c r="O16" s="34"/>
      <c r="P16" s="9"/>
      <c r="Q16" s="9"/>
      <c r="R16" s="9"/>
      <c r="S16" s="9"/>
      <c r="T16" s="9"/>
      <c r="U16" s="9"/>
      <c r="V16" s="9"/>
      <c r="W16" s="9"/>
      <c r="X16" s="9"/>
    </row>
    <row r="17" spans="1:24" ht="12.75">
      <c r="A17" s="59" t="s">
        <v>559</v>
      </c>
      <c r="B17" s="83">
        <v>683253</v>
      </c>
      <c r="C17" s="81">
        <v>675902</v>
      </c>
      <c r="D17" s="82">
        <v>7351</v>
      </c>
      <c r="E17" s="83">
        <v>472610</v>
      </c>
      <c r="F17" s="81">
        <v>10011</v>
      </c>
      <c r="G17" s="81">
        <v>7351</v>
      </c>
      <c r="H17" s="81">
        <v>27048</v>
      </c>
      <c r="I17" s="81"/>
      <c r="J17" s="81">
        <v>187</v>
      </c>
      <c r="K17" s="81">
        <v>163056</v>
      </c>
      <c r="L17" s="81">
        <v>900</v>
      </c>
      <c r="M17" s="81">
        <v>1090</v>
      </c>
      <c r="N17" s="82">
        <v>1000</v>
      </c>
      <c r="O17" s="62">
        <v>218145</v>
      </c>
      <c r="P17" s="9"/>
      <c r="Q17" s="9"/>
      <c r="R17" s="9"/>
      <c r="S17" s="9"/>
      <c r="T17" s="9"/>
      <c r="U17" s="9"/>
      <c r="V17" s="9"/>
      <c r="W17" s="9"/>
      <c r="X17" s="9"/>
    </row>
    <row r="18" spans="1:24" ht="13.5" thickBot="1">
      <c r="A18" s="41"/>
      <c r="B18" s="84"/>
      <c r="C18" s="87"/>
      <c r="D18" s="86"/>
      <c r="E18" s="84"/>
      <c r="F18" s="87"/>
      <c r="G18" s="87"/>
      <c r="H18" s="87"/>
      <c r="I18" s="87"/>
      <c r="J18" s="87"/>
      <c r="K18" s="87"/>
      <c r="L18" s="87"/>
      <c r="M18" s="87"/>
      <c r="N18" s="86"/>
      <c r="O18" s="34"/>
      <c r="P18" s="9"/>
      <c r="Q18" s="9"/>
      <c r="R18" s="9"/>
      <c r="S18" s="9"/>
      <c r="T18" s="9"/>
      <c r="U18" s="9"/>
      <c r="V18" s="9"/>
      <c r="W18" s="9"/>
      <c r="X18" s="9"/>
    </row>
    <row r="19" spans="1:24" ht="12.75">
      <c r="A19" s="46" t="s">
        <v>560</v>
      </c>
      <c r="B19" s="71">
        <v>241500</v>
      </c>
      <c r="C19" s="72">
        <v>241500</v>
      </c>
      <c r="D19" s="73"/>
      <c r="E19" s="71">
        <v>172537</v>
      </c>
      <c r="F19" s="72">
        <v>10285</v>
      </c>
      <c r="G19" s="72"/>
      <c r="H19" s="72">
        <v>15410</v>
      </c>
      <c r="I19" s="72"/>
      <c r="J19" s="72">
        <v>793</v>
      </c>
      <c r="K19" s="72">
        <v>41525</v>
      </c>
      <c r="L19" s="72">
        <v>600</v>
      </c>
      <c r="M19" s="72">
        <v>350</v>
      </c>
      <c r="N19" s="73"/>
      <c r="O19" s="34">
        <v>95160</v>
      </c>
      <c r="P19" s="9"/>
      <c r="Q19" s="9"/>
      <c r="R19" s="9"/>
      <c r="S19" s="9"/>
      <c r="T19" s="9"/>
      <c r="U19" s="9"/>
      <c r="V19" s="9"/>
      <c r="W19" s="9"/>
      <c r="X19" s="9"/>
    </row>
    <row r="20" spans="1:24" ht="12.75">
      <c r="A20" s="47" t="s">
        <v>561</v>
      </c>
      <c r="B20" s="74">
        <v>170305</v>
      </c>
      <c r="C20" s="75">
        <v>170305</v>
      </c>
      <c r="D20" s="76"/>
      <c r="E20" s="74">
        <v>128588</v>
      </c>
      <c r="F20" s="75">
        <v>667</v>
      </c>
      <c r="G20" s="75"/>
      <c r="H20" s="75">
        <v>12786</v>
      </c>
      <c r="I20" s="75"/>
      <c r="J20" s="75"/>
      <c r="K20" s="75">
        <v>27764</v>
      </c>
      <c r="L20" s="75"/>
      <c r="M20" s="75"/>
      <c r="N20" s="76">
        <v>500</v>
      </c>
      <c r="O20" s="34">
        <v>14800</v>
      </c>
      <c r="P20" s="9"/>
      <c r="Q20" s="9"/>
      <c r="R20" s="9"/>
      <c r="S20" s="9"/>
      <c r="T20" s="9"/>
      <c r="U20" s="9"/>
      <c r="V20" s="9"/>
      <c r="W20" s="9"/>
      <c r="X20" s="9"/>
    </row>
    <row r="21" spans="1:24" ht="13.5" thickBot="1">
      <c r="A21" s="48" t="s">
        <v>562</v>
      </c>
      <c r="B21" s="77">
        <v>291547</v>
      </c>
      <c r="C21" s="78">
        <v>261611</v>
      </c>
      <c r="D21" s="79">
        <v>29936</v>
      </c>
      <c r="E21" s="77">
        <v>135030</v>
      </c>
      <c r="F21" s="78">
        <v>664</v>
      </c>
      <c r="G21" s="78">
        <v>27948</v>
      </c>
      <c r="H21" s="78">
        <v>11339</v>
      </c>
      <c r="I21" s="78">
        <v>1988</v>
      </c>
      <c r="J21" s="78">
        <v>199</v>
      </c>
      <c r="K21" s="78">
        <v>109479</v>
      </c>
      <c r="L21" s="78">
        <v>600</v>
      </c>
      <c r="M21" s="78">
        <v>700</v>
      </c>
      <c r="N21" s="79">
        <v>3600</v>
      </c>
      <c r="O21" s="34">
        <v>101020</v>
      </c>
      <c r="P21" s="9"/>
      <c r="Q21" s="9"/>
      <c r="R21" s="9"/>
      <c r="S21" s="9"/>
      <c r="T21" s="9"/>
      <c r="U21" s="9"/>
      <c r="V21" s="9"/>
      <c r="W21" s="9"/>
      <c r="X21" s="9"/>
    </row>
    <row r="22" spans="1:24" ht="12.75">
      <c r="A22" s="49"/>
      <c r="B22" s="68"/>
      <c r="C22" s="69"/>
      <c r="D22" s="70"/>
      <c r="E22" s="68"/>
      <c r="F22" s="69"/>
      <c r="G22" s="69"/>
      <c r="H22" s="69"/>
      <c r="I22" s="69"/>
      <c r="J22" s="69"/>
      <c r="K22" s="69"/>
      <c r="L22" s="69"/>
      <c r="M22" s="69"/>
      <c r="N22" s="70"/>
      <c r="O22" s="34"/>
      <c r="P22" s="9"/>
      <c r="Q22" s="9"/>
      <c r="R22" s="9"/>
      <c r="S22" s="9"/>
      <c r="T22" s="9"/>
      <c r="U22" s="9"/>
      <c r="V22" s="9"/>
      <c r="W22" s="9"/>
      <c r="X22" s="9"/>
    </row>
    <row r="23" spans="1:24" ht="12.75">
      <c r="A23" s="59" t="s">
        <v>563</v>
      </c>
      <c r="B23" s="83">
        <v>703352</v>
      </c>
      <c r="C23" s="81">
        <v>673416</v>
      </c>
      <c r="D23" s="82">
        <v>29936</v>
      </c>
      <c r="E23" s="83">
        <f>SUM(E19:E22)</f>
        <v>436155</v>
      </c>
      <c r="F23" s="81">
        <f>SUM(F19:F22)</f>
        <v>11616</v>
      </c>
      <c r="G23" s="81">
        <v>27948</v>
      </c>
      <c r="H23" s="81">
        <f>SUM(H19:H22)</f>
        <v>39535</v>
      </c>
      <c r="I23" s="81">
        <v>1988</v>
      </c>
      <c r="J23" s="81">
        <f>SUM(J19:J22)</f>
        <v>992</v>
      </c>
      <c r="K23" s="81">
        <v>178768</v>
      </c>
      <c r="L23" s="81">
        <v>1200</v>
      </c>
      <c r="M23" s="81">
        <v>1050</v>
      </c>
      <c r="N23" s="82">
        <v>4100</v>
      </c>
      <c r="O23" s="62">
        <v>210980</v>
      </c>
      <c r="P23" s="9"/>
      <c r="Q23" s="9"/>
      <c r="R23" s="9"/>
      <c r="S23" s="9"/>
      <c r="T23" s="9"/>
      <c r="U23" s="9"/>
      <c r="V23" s="9"/>
      <c r="W23" s="9"/>
      <c r="X23" s="9"/>
    </row>
    <row r="24" spans="1:24" ht="12.75">
      <c r="A24" s="33"/>
      <c r="B24" s="74"/>
      <c r="C24" s="75"/>
      <c r="D24" s="76"/>
      <c r="E24" s="74"/>
      <c r="F24" s="75"/>
      <c r="G24" s="75"/>
      <c r="H24" s="75"/>
      <c r="I24" s="75"/>
      <c r="J24" s="75"/>
      <c r="K24" s="75"/>
      <c r="L24" s="75"/>
      <c r="M24" s="75"/>
      <c r="N24" s="76"/>
      <c r="O24" s="34"/>
      <c r="P24" s="9"/>
      <c r="Q24" s="9"/>
      <c r="R24" s="9"/>
      <c r="S24" s="9"/>
      <c r="T24" s="9"/>
      <c r="U24" s="9"/>
      <c r="V24" s="9"/>
      <c r="W24" s="9"/>
      <c r="X24" s="9"/>
    </row>
    <row r="25" spans="1:24" ht="12.75">
      <c r="A25" s="63" t="s">
        <v>564</v>
      </c>
      <c r="B25" s="88">
        <v>1662388</v>
      </c>
      <c r="C25" s="89">
        <v>1625101</v>
      </c>
      <c r="D25" s="90">
        <v>37287</v>
      </c>
      <c r="E25" s="88">
        <v>1067970</v>
      </c>
      <c r="F25" s="89">
        <v>38128</v>
      </c>
      <c r="G25" s="89">
        <v>35299</v>
      </c>
      <c r="H25" s="89">
        <v>67511</v>
      </c>
      <c r="I25" s="89">
        <v>1988</v>
      </c>
      <c r="J25" s="89">
        <v>1882</v>
      </c>
      <c r="K25" s="89">
        <v>434375</v>
      </c>
      <c r="L25" s="89">
        <v>4800</v>
      </c>
      <c r="M25" s="89">
        <v>5335</v>
      </c>
      <c r="N25" s="90">
        <v>5100</v>
      </c>
      <c r="O25" s="62">
        <v>429125</v>
      </c>
      <c r="P25" s="9"/>
      <c r="Q25" s="9"/>
      <c r="R25" s="9"/>
      <c r="S25" s="9"/>
      <c r="T25" s="9"/>
      <c r="U25" s="9"/>
      <c r="V25" s="9"/>
      <c r="W25" s="9"/>
      <c r="X25" s="9"/>
    </row>
    <row r="26" spans="1:24" ht="12.75">
      <c r="A26" s="33"/>
      <c r="B26" s="36"/>
      <c r="C26" s="9"/>
      <c r="D26" s="37"/>
      <c r="E26" s="36"/>
      <c r="F26" s="9"/>
      <c r="G26" s="9"/>
      <c r="H26" s="9"/>
      <c r="I26" s="9"/>
      <c r="J26" s="9"/>
      <c r="K26" s="9"/>
      <c r="L26" s="9"/>
      <c r="M26" s="9"/>
      <c r="N26" s="37"/>
      <c r="O26" s="34"/>
      <c r="P26" s="9"/>
      <c r="Q26" s="9"/>
      <c r="R26" s="9"/>
      <c r="S26" s="9"/>
      <c r="T26" s="9"/>
      <c r="U26" s="9"/>
      <c r="V26" s="9"/>
      <c r="W26" s="9"/>
      <c r="X26" s="9"/>
    </row>
    <row r="27" spans="1:24" ht="12.75">
      <c r="A27" s="33"/>
      <c r="B27" s="36"/>
      <c r="C27" s="9"/>
      <c r="D27" s="37"/>
      <c r="E27" s="36"/>
      <c r="F27" s="9"/>
      <c r="G27" s="9"/>
      <c r="H27" s="9"/>
      <c r="I27" s="9"/>
      <c r="J27" s="9"/>
      <c r="K27" s="9"/>
      <c r="L27" s="9"/>
      <c r="M27" s="9"/>
      <c r="N27" s="37"/>
      <c r="O27" s="34"/>
      <c r="P27" s="9"/>
      <c r="Q27" s="9"/>
      <c r="R27" s="9"/>
      <c r="S27" s="9"/>
      <c r="T27" s="9"/>
      <c r="U27" s="9"/>
      <c r="V27" s="9"/>
      <c r="W27" s="9"/>
      <c r="X27" s="9"/>
    </row>
    <row r="28" spans="1:24" ht="12.75">
      <c r="A28" s="33"/>
      <c r="B28" s="36"/>
      <c r="C28" s="9"/>
      <c r="D28" s="37"/>
      <c r="E28" s="36"/>
      <c r="F28" s="9"/>
      <c r="G28" s="9"/>
      <c r="H28" s="9"/>
      <c r="I28" s="9"/>
      <c r="J28" s="9"/>
      <c r="K28" s="9"/>
      <c r="L28" s="9"/>
      <c r="M28" s="9"/>
      <c r="N28" s="37"/>
      <c r="O28" s="34"/>
      <c r="P28" s="9"/>
      <c r="Q28" s="9"/>
      <c r="R28" s="9"/>
      <c r="S28" s="9"/>
      <c r="T28" s="9"/>
      <c r="U28" s="9"/>
      <c r="V28" s="9"/>
      <c r="W28" s="9"/>
      <c r="X28" s="9"/>
    </row>
    <row r="29" spans="1:23" ht="12.75">
      <c r="A29" s="33"/>
      <c r="B29" s="36"/>
      <c r="C29" s="9"/>
      <c r="D29" s="37"/>
      <c r="E29" s="36"/>
      <c r="F29" s="9"/>
      <c r="G29" s="9"/>
      <c r="H29" s="9"/>
      <c r="I29" s="9"/>
      <c r="J29" s="9"/>
      <c r="K29" s="9"/>
      <c r="L29" s="9"/>
      <c r="M29" s="9"/>
      <c r="N29" s="37"/>
      <c r="O29" s="34"/>
      <c r="P29" s="9"/>
      <c r="Q29" s="9"/>
      <c r="R29" s="9"/>
      <c r="S29" s="9"/>
      <c r="T29" s="9"/>
      <c r="U29" s="9"/>
      <c r="V29" s="9"/>
      <c r="W29" s="9"/>
    </row>
    <row r="30" spans="1:23" ht="12.75">
      <c r="A30" s="33"/>
      <c r="B30" s="36"/>
      <c r="C30" s="9"/>
      <c r="D30" s="37"/>
      <c r="E30" s="36"/>
      <c r="F30" s="9"/>
      <c r="G30" s="9"/>
      <c r="H30" s="9"/>
      <c r="I30" s="9"/>
      <c r="J30" s="9"/>
      <c r="K30" s="9"/>
      <c r="L30" s="9"/>
      <c r="M30" s="9"/>
      <c r="N30" s="37"/>
      <c r="O30" s="34"/>
      <c r="P30" s="9"/>
      <c r="Q30" s="9"/>
      <c r="R30" s="9"/>
      <c r="S30" s="9"/>
      <c r="T30" s="9"/>
      <c r="U30" s="9"/>
      <c r="V30" s="9"/>
      <c r="W30" s="9"/>
    </row>
    <row r="31" spans="1:23" ht="13.5" thickBot="1">
      <c r="A31" s="33"/>
      <c r="B31" s="38"/>
      <c r="C31" s="39"/>
      <c r="D31" s="40"/>
      <c r="E31" s="38"/>
      <c r="F31" s="39"/>
      <c r="G31" s="39"/>
      <c r="H31" s="39"/>
      <c r="I31" s="39"/>
      <c r="J31" s="39"/>
      <c r="K31" s="39"/>
      <c r="L31" s="39"/>
      <c r="M31" s="39"/>
      <c r="N31" s="40"/>
      <c r="O31" s="34"/>
      <c r="P31" s="9"/>
      <c r="Q31" s="9"/>
      <c r="R31" s="9"/>
      <c r="S31" s="9"/>
      <c r="T31" s="9"/>
      <c r="U31" s="9"/>
      <c r="V31" s="9"/>
      <c r="W31" s="9"/>
    </row>
    <row r="32" ht="13.5" thickBot="1"/>
    <row r="33" spans="1:15" s="32" customFormat="1" ht="38.25">
      <c r="A33" s="91"/>
      <c r="B33" s="50" t="s">
        <v>569</v>
      </c>
      <c r="C33" s="31" t="s">
        <v>589</v>
      </c>
      <c r="D33" s="31" t="s">
        <v>595</v>
      </c>
      <c r="E33" s="31" t="s">
        <v>592</v>
      </c>
      <c r="F33" s="31" t="s">
        <v>588</v>
      </c>
      <c r="G33" s="31" t="s">
        <v>587</v>
      </c>
      <c r="H33" s="31" t="s">
        <v>586</v>
      </c>
      <c r="I33" s="31" t="s">
        <v>585</v>
      </c>
      <c r="J33" s="31" t="s">
        <v>583</v>
      </c>
      <c r="K33" s="31" t="s">
        <v>584</v>
      </c>
      <c r="L33" s="31" t="s">
        <v>590</v>
      </c>
      <c r="M33" s="31" t="s">
        <v>591</v>
      </c>
      <c r="N33" s="31" t="s">
        <v>593</v>
      </c>
      <c r="O33" s="32" t="s">
        <v>594</v>
      </c>
    </row>
    <row r="34" spans="1:14" ht="13.5" thickBot="1">
      <c r="A34" s="45"/>
      <c r="B34" s="56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5" ht="12.75">
      <c r="A35" s="46" t="s">
        <v>553</v>
      </c>
      <c r="B35" s="54">
        <v>31780</v>
      </c>
      <c r="C35" s="9">
        <v>40482.09</v>
      </c>
      <c r="D35" s="9">
        <v>104436</v>
      </c>
      <c r="E35" s="9">
        <v>24500</v>
      </c>
      <c r="F35" s="9"/>
      <c r="G35" s="9"/>
      <c r="H35" s="9"/>
      <c r="I35" s="9"/>
      <c r="J35" s="9"/>
      <c r="K35" s="9"/>
      <c r="L35" s="9">
        <v>1500</v>
      </c>
      <c r="M35" s="9">
        <v>25404</v>
      </c>
      <c r="N35" s="9">
        <v>53032</v>
      </c>
      <c r="O35" s="92">
        <v>104436</v>
      </c>
    </row>
    <row r="36" spans="1:15" ht="12.75">
      <c r="A36" s="47" t="s">
        <v>568</v>
      </c>
      <c r="B36" s="52">
        <v>176621</v>
      </c>
      <c r="C36" s="9">
        <v>60544.4</v>
      </c>
      <c r="D36" s="9">
        <v>237165</v>
      </c>
      <c r="E36" s="9"/>
      <c r="F36" s="9">
        <v>13430</v>
      </c>
      <c r="G36" s="9">
        <v>200000</v>
      </c>
      <c r="H36" s="9"/>
      <c r="I36" s="9"/>
      <c r="J36" s="9"/>
      <c r="K36" s="9"/>
      <c r="L36" s="9"/>
      <c r="M36" s="9"/>
      <c r="N36" s="9">
        <v>30000</v>
      </c>
      <c r="O36">
        <v>243430</v>
      </c>
    </row>
    <row r="37" spans="1:15" ht="13.5" thickBot="1">
      <c r="A37" s="48" t="s">
        <v>554</v>
      </c>
      <c r="B37" s="53">
        <v>67382</v>
      </c>
      <c r="C37" s="9">
        <v>7817</v>
      </c>
      <c r="D37" s="9">
        <v>75199</v>
      </c>
      <c r="E37" s="9"/>
      <c r="F37" s="9"/>
      <c r="G37" s="9"/>
      <c r="H37" s="9">
        <v>21000</v>
      </c>
      <c r="I37" s="9"/>
      <c r="J37" s="9"/>
      <c r="K37" s="9"/>
      <c r="L37" s="9"/>
      <c r="M37" s="9"/>
      <c r="N37" s="9">
        <v>16958</v>
      </c>
      <c r="O37">
        <v>37958</v>
      </c>
    </row>
    <row r="38" spans="1:14" ht="12.75">
      <c r="A38" s="49"/>
      <c r="B38" s="5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5" ht="12.75">
      <c r="A39" s="59" t="s">
        <v>555</v>
      </c>
      <c r="B39" s="60">
        <v>275783</v>
      </c>
      <c r="C39" s="9">
        <v>108843.49</v>
      </c>
      <c r="D39" s="9"/>
      <c r="E39" s="9">
        <v>24500</v>
      </c>
      <c r="F39" s="9"/>
      <c r="G39" s="9">
        <v>200000</v>
      </c>
      <c r="H39" s="9">
        <v>21000</v>
      </c>
      <c r="I39" s="9"/>
      <c r="J39" s="9"/>
      <c r="K39" s="9"/>
      <c r="L39" s="9">
        <v>1500</v>
      </c>
      <c r="M39" s="9">
        <v>25404</v>
      </c>
      <c r="N39" s="9">
        <v>99990</v>
      </c>
      <c r="O39">
        <f>SUM(O34:O38)</f>
        <v>385824</v>
      </c>
    </row>
    <row r="40" spans="1:14" ht="13.5" thickBot="1">
      <c r="A40" s="41"/>
      <c r="B40" s="5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5" ht="12.75">
      <c r="A41" s="46" t="s">
        <v>556</v>
      </c>
      <c r="B41" s="51">
        <v>34860</v>
      </c>
      <c r="C41" s="9"/>
      <c r="D41" s="9"/>
      <c r="E41" s="9"/>
      <c r="F41" s="9"/>
      <c r="G41" s="9"/>
      <c r="H41" s="9"/>
      <c r="I41" s="9"/>
      <c r="J41" s="9"/>
      <c r="K41" s="9"/>
      <c r="L41" s="9">
        <v>2092</v>
      </c>
      <c r="M41" s="9"/>
      <c r="N41" s="9">
        <v>5420</v>
      </c>
      <c r="O41">
        <v>7512</v>
      </c>
    </row>
    <row r="42" spans="1:15" ht="12.75">
      <c r="A42" s="47" t="s">
        <v>557</v>
      </c>
      <c r="B42" s="52">
        <v>338896</v>
      </c>
      <c r="C42" s="9"/>
      <c r="D42" s="9"/>
      <c r="E42" s="9"/>
      <c r="F42" s="9">
        <v>5000</v>
      </c>
      <c r="G42" s="9"/>
      <c r="H42" s="9"/>
      <c r="I42" s="9"/>
      <c r="J42" s="9"/>
      <c r="K42" s="9"/>
      <c r="L42" s="9">
        <v>2004</v>
      </c>
      <c r="M42" s="9">
        <v>59334</v>
      </c>
      <c r="N42" s="9">
        <v>36396</v>
      </c>
      <c r="O42" s="92">
        <v>102734</v>
      </c>
    </row>
    <row r="43" spans="1:15" ht="13.5" thickBot="1">
      <c r="A43" s="48" t="s">
        <v>558</v>
      </c>
      <c r="B43" s="53">
        <v>309497</v>
      </c>
      <c r="C43" s="9"/>
      <c r="D43" s="9"/>
      <c r="E43" s="9"/>
      <c r="F43" s="9"/>
      <c r="G43" s="9">
        <v>130000</v>
      </c>
      <c r="H43" s="9">
        <v>65160</v>
      </c>
      <c r="I43" s="9"/>
      <c r="J43" s="9"/>
      <c r="K43" s="9"/>
      <c r="L43" s="9">
        <v>21216</v>
      </c>
      <c r="M43" s="9">
        <v>47502</v>
      </c>
      <c r="N43" s="9">
        <v>4000</v>
      </c>
      <c r="O43" s="92">
        <v>267878</v>
      </c>
    </row>
    <row r="44" spans="1:14" ht="12.75">
      <c r="A44" s="49"/>
      <c r="B44" s="54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5" ht="12.75">
      <c r="A45" s="59" t="s">
        <v>559</v>
      </c>
      <c r="B45" s="61">
        <v>683253</v>
      </c>
      <c r="C45" s="9"/>
      <c r="D45" s="9"/>
      <c r="E45" s="9"/>
      <c r="F45" s="9">
        <v>5000</v>
      </c>
      <c r="G45" s="9">
        <v>130000</v>
      </c>
      <c r="H45" s="9">
        <v>65160</v>
      </c>
      <c r="I45" s="9"/>
      <c r="J45" s="9"/>
      <c r="K45" s="9"/>
      <c r="L45" s="9">
        <v>25312</v>
      </c>
      <c r="M45" s="9">
        <v>106836</v>
      </c>
      <c r="N45" s="9">
        <v>45816</v>
      </c>
      <c r="O45">
        <f>SUM(O41:O44)</f>
        <v>378124</v>
      </c>
    </row>
    <row r="46" spans="1:14" ht="13.5" thickBot="1">
      <c r="A46" s="41"/>
      <c r="B46" s="55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5" ht="12.75">
      <c r="A47" s="46" t="s">
        <v>560</v>
      </c>
      <c r="B47" s="51">
        <v>241500</v>
      </c>
      <c r="C47" s="9"/>
      <c r="D47" s="9"/>
      <c r="E47" s="9"/>
      <c r="F47" s="9"/>
      <c r="G47" s="9"/>
      <c r="H47" s="9"/>
      <c r="I47" s="9">
        <v>35000</v>
      </c>
      <c r="J47" s="9">
        <v>50600</v>
      </c>
      <c r="K47" s="9"/>
      <c r="L47" s="9">
        <v>9584</v>
      </c>
      <c r="M47" s="9">
        <v>74416</v>
      </c>
      <c r="N47" s="9">
        <v>2020</v>
      </c>
      <c r="O47" s="92">
        <v>171620</v>
      </c>
    </row>
    <row r="48" spans="1:15" ht="12.75">
      <c r="A48" s="47" t="s">
        <v>561</v>
      </c>
      <c r="B48" s="52">
        <v>170305</v>
      </c>
      <c r="C48" s="9"/>
      <c r="D48" s="9"/>
      <c r="E48" s="9"/>
      <c r="F48" s="9">
        <v>13805</v>
      </c>
      <c r="G48" s="9"/>
      <c r="H48" s="9"/>
      <c r="I48" s="9"/>
      <c r="J48" s="9"/>
      <c r="K48" s="9"/>
      <c r="L48" s="9">
        <v>995</v>
      </c>
      <c r="M48" s="9">
        <v>67630</v>
      </c>
      <c r="N48" s="9">
        <v>5800</v>
      </c>
      <c r="O48" s="92">
        <v>88230</v>
      </c>
    </row>
    <row r="49" spans="1:15" ht="13.5" thickBot="1">
      <c r="A49" s="48" t="s">
        <v>562</v>
      </c>
      <c r="B49" s="53">
        <v>291547</v>
      </c>
      <c r="C49" s="9"/>
      <c r="D49" s="9"/>
      <c r="E49" s="9"/>
      <c r="F49" s="9">
        <v>14832</v>
      </c>
      <c r="G49" s="9">
        <v>75000</v>
      </c>
      <c r="H49" s="9"/>
      <c r="I49" s="9"/>
      <c r="J49" s="9"/>
      <c r="K49" s="9">
        <v>29936</v>
      </c>
      <c r="L49" s="9">
        <v>9181</v>
      </c>
      <c r="M49" s="9">
        <v>74416</v>
      </c>
      <c r="N49" s="9">
        <v>6296</v>
      </c>
      <c r="O49" s="92">
        <v>234796</v>
      </c>
    </row>
    <row r="50" spans="1:14" ht="12.75">
      <c r="A50" s="49"/>
      <c r="B50" s="54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5" ht="12.75">
      <c r="A51" s="59" t="s">
        <v>563</v>
      </c>
      <c r="B51" s="61">
        <v>703352</v>
      </c>
      <c r="C51" s="9"/>
      <c r="D51" s="9"/>
      <c r="E51" s="9"/>
      <c r="F51" s="9">
        <v>28637</v>
      </c>
      <c r="G51" s="9">
        <v>75000</v>
      </c>
      <c r="H51" s="9"/>
      <c r="I51" s="9"/>
      <c r="J51" s="9"/>
      <c r="K51" s="9"/>
      <c r="L51" s="9">
        <v>19760</v>
      </c>
      <c r="M51" s="9">
        <v>216462</v>
      </c>
      <c r="N51" s="9">
        <v>14116</v>
      </c>
      <c r="O51">
        <f>SUM(O47:O50)</f>
        <v>494646</v>
      </c>
    </row>
    <row r="52" spans="1:14" ht="12.75">
      <c r="A52" s="33"/>
      <c r="B52" s="52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5" ht="12.75">
      <c r="A53" s="63" t="s">
        <v>564</v>
      </c>
      <c r="B53" s="64">
        <v>1662388</v>
      </c>
      <c r="C53" s="9">
        <v>108843.49</v>
      </c>
      <c r="D53" s="9">
        <v>1771231</v>
      </c>
      <c r="E53" s="9">
        <v>24500</v>
      </c>
      <c r="F53" s="9">
        <v>33637</v>
      </c>
      <c r="G53" s="9">
        <v>405000</v>
      </c>
      <c r="H53" s="9">
        <v>86160</v>
      </c>
      <c r="I53" s="9">
        <v>35000</v>
      </c>
      <c r="J53" s="9">
        <v>50600</v>
      </c>
      <c r="K53" s="9">
        <v>29936</v>
      </c>
      <c r="L53" s="9">
        <v>46572</v>
      </c>
      <c r="M53" s="9">
        <v>348702</v>
      </c>
      <c r="N53" s="9">
        <v>159922</v>
      </c>
      <c r="O53" s="92">
        <v>1258594</v>
      </c>
    </row>
    <row r="54" spans="1:14" ht="12.75">
      <c r="A54" s="33"/>
      <c r="B54" s="3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2.75">
      <c r="A55" s="33"/>
      <c r="B55" s="3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2.75">
      <c r="A56" s="33"/>
      <c r="B56" s="3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2.75">
      <c r="A57" s="33"/>
      <c r="B57" s="3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5" ht="28.5" customHeight="1" thickBot="1">
      <c r="A58" s="41"/>
      <c r="B58" s="93"/>
      <c r="C58" s="140" t="s">
        <v>627</v>
      </c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</row>
    <row r="59" spans="1:15" s="32" customFormat="1" ht="25.5" customHeight="1" thickBot="1">
      <c r="A59" s="142" t="s">
        <v>628</v>
      </c>
      <c r="B59" s="143"/>
      <c r="C59" s="101" t="s">
        <v>553</v>
      </c>
      <c r="D59" s="101" t="s">
        <v>568</v>
      </c>
      <c r="E59" s="101" t="s">
        <v>554</v>
      </c>
      <c r="F59" s="101" t="s">
        <v>630</v>
      </c>
      <c r="G59" s="101" t="s">
        <v>556</v>
      </c>
      <c r="H59" s="101" t="s">
        <v>557</v>
      </c>
      <c r="I59" s="101" t="s">
        <v>558</v>
      </c>
      <c r="J59" s="101" t="s">
        <v>631</v>
      </c>
      <c r="K59" s="101" t="s">
        <v>560</v>
      </c>
      <c r="L59" s="101" t="s">
        <v>561</v>
      </c>
      <c r="M59" s="101" t="s">
        <v>562</v>
      </c>
      <c r="N59" s="101" t="s">
        <v>563</v>
      </c>
      <c r="O59" s="102" t="s">
        <v>597</v>
      </c>
    </row>
    <row r="60" spans="1:15" ht="12.75">
      <c r="A60" s="94" t="s">
        <v>623</v>
      </c>
      <c r="B60" s="2"/>
      <c r="C60" s="2">
        <v>31780</v>
      </c>
      <c r="D60" s="2">
        <v>176621</v>
      </c>
      <c r="E60" s="2">
        <v>67382</v>
      </c>
      <c r="F60" s="2">
        <v>275783</v>
      </c>
      <c r="G60" s="2">
        <v>34860</v>
      </c>
      <c r="H60" s="2">
        <v>338896</v>
      </c>
      <c r="I60" s="2">
        <v>309497</v>
      </c>
      <c r="J60" s="2">
        <v>683253</v>
      </c>
      <c r="K60" s="2">
        <v>241500</v>
      </c>
      <c r="L60" s="2">
        <v>170305</v>
      </c>
      <c r="M60" s="2">
        <v>291547</v>
      </c>
      <c r="N60" s="2">
        <v>703352</v>
      </c>
      <c r="O60" s="95">
        <v>1662388</v>
      </c>
    </row>
    <row r="61" spans="1:15" ht="12.75">
      <c r="A61" s="36" t="s">
        <v>636</v>
      </c>
      <c r="B61" s="9"/>
      <c r="C61" s="9">
        <v>40482</v>
      </c>
      <c r="D61" s="9">
        <v>161294</v>
      </c>
      <c r="E61" s="9">
        <v>7817</v>
      </c>
      <c r="F61" s="9">
        <v>209593</v>
      </c>
      <c r="G61" s="9"/>
      <c r="H61" s="9"/>
      <c r="I61" s="9"/>
      <c r="J61" s="9"/>
      <c r="K61" s="9"/>
      <c r="L61" s="9"/>
      <c r="M61" s="9"/>
      <c r="N61" s="9"/>
      <c r="O61" s="37">
        <v>209593</v>
      </c>
    </row>
    <row r="62" spans="1:15" ht="12.75">
      <c r="A62" s="96" t="s">
        <v>598</v>
      </c>
      <c r="B62" s="11"/>
      <c r="C62" s="11">
        <v>72262</v>
      </c>
      <c r="D62" s="11">
        <v>337915</v>
      </c>
      <c r="E62" s="11">
        <v>75199</v>
      </c>
      <c r="F62" s="11">
        <v>485376</v>
      </c>
      <c r="G62" s="11">
        <v>34860</v>
      </c>
      <c r="H62" s="11">
        <v>338896</v>
      </c>
      <c r="I62" s="11">
        <v>309497</v>
      </c>
      <c r="J62" s="11">
        <v>683253</v>
      </c>
      <c r="K62" s="11">
        <v>241500</v>
      </c>
      <c r="L62" s="11">
        <v>170305</v>
      </c>
      <c r="M62" s="11">
        <v>291547</v>
      </c>
      <c r="N62" s="11">
        <v>703352</v>
      </c>
      <c r="O62" s="103">
        <v>1871981</v>
      </c>
    </row>
    <row r="63" spans="1:15" ht="12.75">
      <c r="A63" s="96" t="s">
        <v>599</v>
      </c>
      <c r="B63" s="11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37"/>
    </row>
    <row r="64" spans="1:15" ht="12.75">
      <c r="A64" s="96" t="s">
        <v>600</v>
      </c>
      <c r="B64" s="11"/>
      <c r="C64" s="9">
        <v>24500</v>
      </c>
      <c r="D64" s="9"/>
      <c r="E64" s="9"/>
      <c r="F64" s="9">
        <v>24500</v>
      </c>
      <c r="G64" s="9"/>
      <c r="H64" s="9"/>
      <c r="I64" s="9"/>
      <c r="J64" s="9"/>
      <c r="K64" s="9"/>
      <c r="L64" s="9"/>
      <c r="M64" s="9"/>
      <c r="N64" s="9"/>
      <c r="O64" s="37">
        <v>24500</v>
      </c>
    </row>
    <row r="65" spans="1:15" ht="12.75">
      <c r="A65" s="96" t="s">
        <v>601</v>
      </c>
      <c r="B65" s="11"/>
      <c r="C65" s="9"/>
      <c r="D65" s="9">
        <v>13430</v>
      </c>
      <c r="E65" s="9"/>
      <c r="F65" s="9">
        <v>13430</v>
      </c>
      <c r="G65" s="9"/>
      <c r="H65" s="9">
        <v>5000</v>
      </c>
      <c r="I65" s="9"/>
      <c r="J65" s="9">
        <v>5000</v>
      </c>
      <c r="K65" s="9"/>
      <c r="L65" s="9">
        <v>13805</v>
      </c>
      <c r="M65" s="9">
        <v>14832</v>
      </c>
      <c r="N65" s="9">
        <v>28637</v>
      </c>
      <c r="O65" s="37">
        <v>47067</v>
      </c>
    </row>
    <row r="66" spans="1:15" ht="12.75">
      <c r="A66" s="96" t="s">
        <v>602</v>
      </c>
      <c r="B66" s="11"/>
      <c r="C66" s="9"/>
      <c r="D66" s="9">
        <v>230000</v>
      </c>
      <c r="E66" s="9"/>
      <c r="F66" s="9">
        <v>230000</v>
      </c>
      <c r="G66" s="9"/>
      <c r="H66" s="9"/>
      <c r="I66" s="9">
        <v>175000</v>
      </c>
      <c r="J66" s="9">
        <v>175000</v>
      </c>
      <c r="K66" s="9"/>
      <c r="L66" s="9"/>
      <c r="M66" s="9">
        <v>75000</v>
      </c>
      <c r="N66" s="9">
        <v>75000</v>
      </c>
      <c r="O66" s="37">
        <v>480000</v>
      </c>
    </row>
    <row r="67" spans="1:15" ht="12.75">
      <c r="A67" s="96" t="s">
        <v>603</v>
      </c>
      <c r="B67" s="11"/>
      <c r="C67" s="9"/>
      <c r="D67" s="9"/>
      <c r="E67" s="9">
        <v>21360</v>
      </c>
      <c r="F67" s="9">
        <v>21360</v>
      </c>
      <c r="G67" s="9"/>
      <c r="H67" s="9"/>
      <c r="I67" s="9">
        <v>65160</v>
      </c>
      <c r="J67" s="9">
        <v>65160</v>
      </c>
      <c r="K67" s="9"/>
      <c r="L67" s="9"/>
      <c r="M67" s="9"/>
      <c r="N67" s="9"/>
      <c r="O67" s="37">
        <v>86520</v>
      </c>
    </row>
    <row r="68" spans="1:15" ht="12.75">
      <c r="A68" s="96" t="s">
        <v>604</v>
      </c>
      <c r="B68" s="11"/>
      <c r="C68" s="9"/>
      <c r="D68" s="9">
        <v>25000</v>
      </c>
      <c r="E68" s="9"/>
      <c r="F68" s="9">
        <v>25000</v>
      </c>
      <c r="G68" s="9"/>
      <c r="H68" s="9"/>
      <c r="I68" s="9"/>
      <c r="J68" s="9"/>
      <c r="K68" s="9">
        <v>35000</v>
      </c>
      <c r="L68" s="9"/>
      <c r="M68" s="9"/>
      <c r="N68" s="9">
        <v>35000</v>
      </c>
      <c r="O68" s="37">
        <v>60000</v>
      </c>
    </row>
    <row r="69" spans="1:15" ht="12.75">
      <c r="A69" s="96" t="s">
        <v>583</v>
      </c>
      <c r="B69" s="107"/>
      <c r="C69" s="9"/>
      <c r="D69" s="9"/>
      <c r="E69" s="9"/>
      <c r="F69" s="9"/>
      <c r="G69" s="9"/>
      <c r="H69" s="9"/>
      <c r="I69" s="9"/>
      <c r="J69" s="9"/>
      <c r="K69" s="9">
        <v>50600</v>
      </c>
      <c r="L69" s="9"/>
      <c r="M69" s="9"/>
      <c r="N69" s="9">
        <v>50600</v>
      </c>
      <c r="O69" s="37">
        <v>50600</v>
      </c>
    </row>
    <row r="70" spans="1:15" ht="12.75">
      <c r="A70" s="96" t="s">
        <v>591</v>
      </c>
      <c r="B70" s="11"/>
      <c r="C70" s="9">
        <v>25404</v>
      </c>
      <c r="D70" s="9"/>
      <c r="E70" s="9"/>
      <c r="F70" s="9">
        <v>25404</v>
      </c>
      <c r="G70" s="9">
        <v>29032</v>
      </c>
      <c r="H70" s="9">
        <v>84334</v>
      </c>
      <c r="I70" s="9">
        <v>72502</v>
      </c>
      <c r="J70" s="9">
        <v>185868</v>
      </c>
      <c r="K70" s="9">
        <v>74416</v>
      </c>
      <c r="L70" s="9">
        <v>67630</v>
      </c>
      <c r="M70" s="9">
        <v>74416</v>
      </c>
      <c r="N70" s="9">
        <v>216462</v>
      </c>
      <c r="O70" s="37">
        <v>427734</v>
      </c>
    </row>
    <row r="71" spans="1:15" ht="12.75">
      <c r="A71" s="96" t="s">
        <v>605</v>
      </c>
      <c r="B71" s="11"/>
      <c r="C71" s="9"/>
      <c r="D71" s="9"/>
      <c r="E71" s="9"/>
      <c r="F71" s="9"/>
      <c r="G71" s="9"/>
      <c r="H71" s="9"/>
      <c r="I71" s="9"/>
      <c r="J71" s="9"/>
      <c r="K71" s="9"/>
      <c r="L71" s="9"/>
      <c r="M71" s="9">
        <v>29936</v>
      </c>
      <c r="N71" s="9">
        <v>29936</v>
      </c>
      <c r="O71" s="37">
        <v>29936</v>
      </c>
    </row>
    <row r="72" spans="1:15" ht="12.75">
      <c r="A72" s="96" t="s">
        <v>606</v>
      </c>
      <c r="B72" s="11"/>
      <c r="C72" s="9">
        <v>1500</v>
      </c>
      <c r="D72" s="9">
        <v>750</v>
      </c>
      <c r="E72" s="9"/>
      <c r="F72" s="9">
        <v>2250</v>
      </c>
      <c r="G72" s="9">
        <v>2092</v>
      </c>
      <c r="H72" s="9">
        <v>2004</v>
      </c>
      <c r="I72" s="9">
        <v>21216</v>
      </c>
      <c r="J72" s="9">
        <v>25312</v>
      </c>
      <c r="K72" s="9">
        <v>9584</v>
      </c>
      <c r="L72" s="9">
        <v>995</v>
      </c>
      <c r="M72" s="9">
        <v>9181</v>
      </c>
      <c r="N72" s="9">
        <v>19760</v>
      </c>
      <c r="O72" s="37">
        <v>47322</v>
      </c>
    </row>
    <row r="73" spans="1:15" ht="12.75">
      <c r="A73" s="96" t="s">
        <v>607</v>
      </c>
      <c r="B73" s="11"/>
      <c r="C73" s="11">
        <v>52564</v>
      </c>
      <c r="D73" s="11">
        <v>30000</v>
      </c>
      <c r="E73" s="11">
        <v>16958</v>
      </c>
      <c r="F73" s="11">
        <v>99522</v>
      </c>
      <c r="G73" s="11">
        <v>7986</v>
      </c>
      <c r="H73" s="11">
        <v>36826</v>
      </c>
      <c r="I73" s="11">
        <v>4000</v>
      </c>
      <c r="J73" s="11">
        <v>48812</v>
      </c>
      <c r="K73" s="11">
        <v>2020</v>
      </c>
      <c r="L73" s="11">
        <v>5800</v>
      </c>
      <c r="M73" s="11">
        <v>6296</v>
      </c>
      <c r="N73" s="11">
        <v>14116</v>
      </c>
      <c r="O73" s="103">
        <v>162450</v>
      </c>
    </row>
    <row r="74" spans="1:15" ht="12.75">
      <c r="A74" s="36" t="s">
        <v>615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37"/>
    </row>
    <row r="75" spans="1:15" ht="12.75">
      <c r="A75" s="36" t="s">
        <v>608</v>
      </c>
      <c r="B75" s="9"/>
      <c r="C75" s="9">
        <v>7312</v>
      </c>
      <c r="D75" s="9"/>
      <c r="E75" s="9">
        <v>5818</v>
      </c>
      <c r="F75" s="9">
        <v>13130</v>
      </c>
      <c r="G75" s="9"/>
      <c r="H75" s="9"/>
      <c r="I75" s="9"/>
      <c r="J75" s="9"/>
      <c r="K75" s="9"/>
      <c r="L75" s="9"/>
      <c r="M75" s="9"/>
      <c r="N75" s="9"/>
      <c r="O75" s="37">
        <v>13130</v>
      </c>
    </row>
    <row r="76" spans="1:15" ht="12.75">
      <c r="A76" s="36" t="s">
        <v>612</v>
      </c>
      <c r="B76" s="9"/>
      <c r="C76" s="9">
        <v>9620</v>
      </c>
      <c r="D76" s="9"/>
      <c r="E76" s="9">
        <v>8350</v>
      </c>
      <c r="F76" s="9">
        <v>17970</v>
      </c>
      <c r="G76" s="9">
        <v>2230</v>
      </c>
      <c r="H76" s="9">
        <v>16190</v>
      </c>
      <c r="I76" s="9"/>
      <c r="J76" s="9">
        <v>18420</v>
      </c>
      <c r="K76" s="9">
        <v>520</v>
      </c>
      <c r="L76" s="9"/>
      <c r="M76" s="9"/>
      <c r="N76" s="9">
        <v>520</v>
      </c>
      <c r="O76" s="37">
        <v>36910</v>
      </c>
    </row>
    <row r="77" spans="1:15" ht="12.75">
      <c r="A77" s="36" t="s">
        <v>609</v>
      </c>
      <c r="B77" s="9"/>
      <c r="C77" s="9">
        <v>6419</v>
      </c>
      <c r="D77" s="9"/>
      <c r="E77" s="9">
        <v>2790</v>
      </c>
      <c r="F77" s="9">
        <v>9209</v>
      </c>
      <c r="G77" s="9">
        <v>5326</v>
      </c>
      <c r="H77" s="9">
        <v>16636</v>
      </c>
      <c r="I77" s="9"/>
      <c r="J77" s="9">
        <v>21962</v>
      </c>
      <c r="K77" s="9"/>
      <c r="L77" s="9">
        <v>4101</v>
      </c>
      <c r="M77" s="9"/>
      <c r="N77" s="9">
        <v>4101</v>
      </c>
      <c r="O77" s="37">
        <v>35272</v>
      </c>
    </row>
    <row r="78" spans="1:15" ht="12.75">
      <c r="A78" s="36" t="s">
        <v>610</v>
      </c>
      <c r="B78" s="9"/>
      <c r="C78" s="9"/>
      <c r="D78" s="9">
        <v>30000</v>
      </c>
      <c r="E78" s="9"/>
      <c r="F78" s="9">
        <v>30000</v>
      </c>
      <c r="G78" s="9"/>
      <c r="H78" s="9"/>
      <c r="I78" s="9"/>
      <c r="J78" s="9"/>
      <c r="K78" s="9"/>
      <c r="L78" s="9"/>
      <c r="M78" s="9"/>
      <c r="N78" s="9"/>
      <c r="O78" s="37">
        <v>30000</v>
      </c>
    </row>
    <row r="79" spans="1:15" ht="12.75">
      <c r="A79" s="36" t="s">
        <v>611</v>
      </c>
      <c r="B79" s="9"/>
      <c r="C79" s="9">
        <v>27713</v>
      </c>
      <c r="D79" s="9"/>
      <c r="E79" s="9"/>
      <c r="F79" s="9">
        <v>27713</v>
      </c>
      <c r="G79" s="9"/>
      <c r="H79" s="9"/>
      <c r="I79" s="9"/>
      <c r="J79" s="9"/>
      <c r="K79" s="9">
        <v>1500</v>
      </c>
      <c r="L79" s="9">
        <v>1699</v>
      </c>
      <c r="M79" s="9">
        <v>4796</v>
      </c>
      <c r="N79" s="9">
        <v>7995</v>
      </c>
      <c r="O79" s="37">
        <v>35708</v>
      </c>
    </row>
    <row r="80" spans="1:15" ht="12.75">
      <c r="A80" s="36" t="s">
        <v>616</v>
      </c>
      <c r="B80" s="9"/>
      <c r="C80" s="9"/>
      <c r="D80" s="9"/>
      <c r="E80" s="9"/>
      <c r="F80" s="9"/>
      <c r="G80" s="9"/>
      <c r="H80" s="9"/>
      <c r="I80" s="9">
        <v>2000</v>
      </c>
      <c r="J80" s="9">
        <v>2000</v>
      </c>
      <c r="K80" s="9"/>
      <c r="L80" s="9"/>
      <c r="M80" s="9"/>
      <c r="N80" s="9"/>
      <c r="O80" s="37">
        <v>2000</v>
      </c>
    </row>
    <row r="81" spans="1:15" ht="12.75">
      <c r="A81" s="36" t="s">
        <v>625</v>
      </c>
      <c r="B81" s="9"/>
      <c r="C81" s="9">
        <v>1500</v>
      </c>
      <c r="D81" s="9"/>
      <c r="E81" s="9"/>
      <c r="F81" s="9">
        <v>1500</v>
      </c>
      <c r="G81" s="9">
        <v>430</v>
      </c>
      <c r="H81" s="9">
        <v>4000</v>
      </c>
      <c r="I81" s="9">
        <v>2000</v>
      </c>
      <c r="J81" s="9">
        <v>6430</v>
      </c>
      <c r="K81" s="9"/>
      <c r="L81" s="9"/>
      <c r="M81" s="9">
        <v>1500</v>
      </c>
      <c r="N81" s="9">
        <v>1500</v>
      </c>
      <c r="O81" s="37">
        <v>9430</v>
      </c>
    </row>
    <row r="82" spans="1:15" ht="12.75">
      <c r="A82" s="96" t="s">
        <v>613</v>
      </c>
      <c r="B82" s="1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37"/>
    </row>
    <row r="83" spans="1:15" ht="12.75">
      <c r="A83" s="36" t="s">
        <v>614</v>
      </c>
      <c r="B83" s="9"/>
      <c r="C83" s="9"/>
      <c r="D83" s="9"/>
      <c r="E83" s="9"/>
      <c r="F83" s="9"/>
      <c r="G83" s="9"/>
      <c r="H83" s="9">
        <v>10600</v>
      </c>
      <c r="I83" s="9"/>
      <c r="J83" s="9">
        <v>10600</v>
      </c>
      <c r="K83" s="9">
        <v>6065</v>
      </c>
      <c r="L83" s="9"/>
      <c r="M83" s="9"/>
      <c r="N83" s="9">
        <v>6065</v>
      </c>
      <c r="O83" s="37">
        <v>16665</v>
      </c>
    </row>
    <row r="84" spans="1:15" ht="12.75">
      <c r="A84" s="36" t="s">
        <v>622</v>
      </c>
      <c r="B84" s="9"/>
      <c r="C84" s="9"/>
      <c r="D84" s="9"/>
      <c r="E84" s="9"/>
      <c r="F84" s="9"/>
      <c r="G84" s="9"/>
      <c r="H84" s="9">
        <v>10701</v>
      </c>
      <c r="I84" s="9"/>
      <c r="J84" s="9">
        <v>10701</v>
      </c>
      <c r="K84" s="9"/>
      <c r="L84" s="9"/>
      <c r="M84" s="9"/>
      <c r="N84" s="9"/>
      <c r="O84" s="37">
        <v>10701</v>
      </c>
    </row>
    <row r="85" spans="1:15" ht="12.75">
      <c r="A85" s="96" t="s">
        <v>634</v>
      </c>
      <c r="B85" s="1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37"/>
    </row>
    <row r="86" spans="1:15" ht="12.75">
      <c r="A86" s="106" t="s">
        <v>617</v>
      </c>
      <c r="B86" s="23"/>
      <c r="C86" s="9"/>
      <c r="D86" s="9"/>
      <c r="E86" s="9"/>
      <c r="F86" s="9"/>
      <c r="G86" s="9"/>
      <c r="H86" s="9"/>
      <c r="I86" s="9"/>
      <c r="J86" s="9"/>
      <c r="K86" s="9">
        <v>17500</v>
      </c>
      <c r="L86" s="9"/>
      <c r="M86" s="9"/>
      <c r="N86" s="9">
        <v>17500</v>
      </c>
      <c r="O86" s="37">
        <v>17500</v>
      </c>
    </row>
    <row r="87" spans="1:15" ht="12.75">
      <c r="A87" s="36" t="s">
        <v>635</v>
      </c>
      <c r="B87" s="23"/>
      <c r="C87" s="9"/>
      <c r="D87" s="9"/>
      <c r="E87" s="9"/>
      <c r="F87" s="9"/>
      <c r="G87" s="9"/>
      <c r="H87" s="9"/>
      <c r="I87" s="9"/>
      <c r="J87" s="9"/>
      <c r="K87" s="9"/>
      <c r="L87" s="9"/>
      <c r="M87" s="9">
        <v>41760</v>
      </c>
      <c r="N87" s="9">
        <v>41760</v>
      </c>
      <c r="O87" s="37">
        <v>41760</v>
      </c>
    </row>
    <row r="88" spans="1:15" ht="12.75">
      <c r="A88" s="96" t="s">
        <v>618</v>
      </c>
      <c r="B88" s="11"/>
      <c r="C88" s="9"/>
      <c r="D88" s="9"/>
      <c r="E88" s="9"/>
      <c r="F88" s="9"/>
      <c r="G88" s="9"/>
      <c r="H88" s="9"/>
      <c r="I88" s="9"/>
      <c r="J88" s="9"/>
      <c r="K88" s="9"/>
      <c r="L88" s="9">
        <v>20445</v>
      </c>
      <c r="M88" s="9"/>
      <c r="N88" s="9">
        <v>20445</v>
      </c>
      <c r="O88" s="37">
        <v>20445</v>
      </c>
    </row>
    <row r="89" spans="1:15" ht="12.75">
      <c r="A89" s="144" t="s">
        <v>619</v>
      </c>
      <c r="B89" s="145"/>
      <c r="C89" s="9"/>
      <c r="D89" s="9">
        <v>29232</v>
      </c>
      <c r="E89" s="9">
        <v>22185</v>
      </c>
      <c r="F89" s="9">
        <v>51417</v>
      </c>
      <c r="G89" s="9"/>
      <c r="H89" s="9"/>
      <c r="I89" s="9"/>
      <c r="J89" s="9"/>
      <c r="K89" s="9"/>
      <c r="L89" s="9"/>
      <c r="M89" s="9"/>
      <c r="N89" s="9"/>
      <c r="O89" s="37">
        <v>51417</v>
      </c>
    </row>
    <row r="90" spans="1:15" ht="12.75">
      <c r="A90" s="144" t="s">
        <v>620</v>
      </c>
      <c r="B90" s="145"/>
      <c r="C90" s="9"/>
      <c r="D90" s="9"/>
      <c r="E90" s="9"/>
      <c r="F90" s="9"/>
      <c r="G90" s="9"/>
      <c r="H90" s="9">
        <v>22272</v>
      </c>
      <c r="I90" s="9"/>
      <c r="J90" s="9">
        <v>22272</v>
      </c>
      <c r="K90" s="9"/>
      <c r="L90" s="9"/>
      <c r="M90" s="9"/>
      <c r="N90" s="9"/>
      <c r="O90" s="37">
        <v>22272</v>
      </c>
    </row>
    <row r="91" spans="1:15" ht="12.75">
      <c r="A91" s="96" t="s">
        <v>621</v>
      </c>
      <c r="B91" s="11"/>
      <c r="C91" s="9"/>
      <c r="D91" s="9"/>
      <c r="E91" s="9"/>
      <c r="F91" s="9"/>
      <c r="G91" s="9"/>
      <c r="H91" s="9">
        <v>31842</v>
      </c>
      <c r="I91" s="9"/>
      <c r="J91" s="9">
        <v>31842</v>
      </c>
      <c r="K91" s="9"/>
      <c r="M91" s="9"/>
      <c r="N91" s="9"/>
      <c r="O91" s="37">
        <v>31842</v>
      </c>
    </row>
    <row r="92" spans="1:15" ht="12.75">
      <c r="A92" s="96" t="s">
        <v>647</v>
      </c>
      <c r="B92" s="11"/>
      <c r="C92" s="9"/>
      <c r="D92" s="9"/>
      <c r="F92" s="9"/>
      <c r="G92" s="9"/>
      <c r="H92" s="9"/>
      <c r="I92" s="9"/>
      <c r="J92" s="9"/>
      <c r="K92" s="9"/>
      <c r="L92" s="9"/>
      <c r="M92" s="9"/>
      <c r="N92" s="9"/>
      <c r="O92" s="37">
        <v>39150</v>
      </c>
    </row>
    <row r="93" spans="1:15" ht="12.75">
      <c r="A93" s="96" t="s">
        <v>633</v>
      </c>
      <c r="B93" s="11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37"/>
    </row>
    <row r="94" spans="1:15" ht="12.75">
      <c r="A94" s="96" t="s">
        <v>624</v>
      </c>
      <c r="B94" s="11"/>
      <c r="C94" s="9"/>
      <c r="D94" s="9"/>
      <c r="E94" s="9"/>
      <c r="F94" s="9"/>
      <c r="G94" s="9">
        <v>10345</v>
      </c>
      <c r="H94" s="9"/>
      <c r="I94" s="9"/>
      <c r="J94" s="9">
        <v>10345</v>
      </c>
      <c r="K94" s="9"/>
      <c r="L94" s="9"/>
      <c r="M94" s="9">
        <v>2528</v>
      </c>
      <c r="N94" s="9">
        <v>2528</v>
      </c>
      <c r="O94" s="37">
        <v>12873</v>
      </c>
    </row>
    <row r="95" spans="1:15" ht="12.75">
      <c r="A95" s="96" t="s">
        <v>626</v>
      </c>
      <c r="B95" s="11"/>
      <c r="C95" s="9">
        <v>458</v>
      </c>
      <c r="D95" s="9"/>
      <c r="E95" s="9"/>
      <c r="F95" s="9">
        <v>458</v>
      </c>
      <c r="G95" s="9">
        <v>589</v>
      </c>
      <c r="H95" s="9">
        <v>200</v>
      </c>
      <c r="I95" s="9">
        <v>1590</v>
      </c>
      <c r="J95" s="9">
        <v>2379</v>
      </c>
      <c r="K95" s="9"/>
      <c r="L95" s="9"/>
      <c r="M95" s="9">
        <v>833</v>
      </c>
      <c r="N95" s="9">
        <v>833</v>
      </c>
      <c r="O95" s="37">
        <v>3670</v>
      </c>
    </row>
    <row r="96" spans="1:15" ht="13.5" thickBot="1">
      <c r="A96" s="104" t="s">
        <v>632</v>
      </c>
      <c r="B96" s="105"/>
      <c r="C96" s="1">
        <v>14000</v>
      </c>
      <c r="D96" s="1"/>
      <c r="E96" s="1"/>
      <c r="F96" s="1">
        <v>14000</v>
      </c>
      <c r="G96" s="1"/>
      <c r="H96" s="1"/>
      <c r="I96" s="1"/>
      <c r="J96" s="1"/>
      <c r="K96" s="1"/>
      <c r="L96" s="1"/>
      <c r="M96" s="1"/>
      <c r="N96" s="1"/>
      <c r="O96" s="97">
        <v>14000</v>
      </c>
    </row>
    <row r="97" spans="1:15" ht="6" customHeight="1" thickBot="1">
      <c r="A97" s="129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1"/>
    </row>
    <row r="98" spans="1:15" s="7" customFormat="1" ht="19.5" customHeight="1">
      <c r="A98" s="127" t="s">
        <v>629</v>
      </c>
      <c r="B98" s="128"/>
      <c r="C98" s="108">
        <v>118426</v>
      </c>
      <c r="D98" s="108">
        <v>328412</v>
      </c>
      <c r="E98" s="108">
        <v>60503</v>
      </c>
      <c r="F98" s="108">
        <v>507341</v>
      </c>
      <c r="G98" s="108">
        <v>50044</v>
      </c>
      <c r="H98" s="108">
        <v>203779</v>
      </c>
      <c r="I98" s="108">
        <v>339468</v>
      </c>
      <c r="J98" s="108">
        <v>593291</v>
      </c>
      <c r="K98" s="108">
        <v>195185</v>
      </c>
      <c r="L98" s="108">
        <v>108675</v>
      </c>
      <c r="M98" s="108">
        <v>254782</v>
      </c>
      <c r="N98" s="108">
        <v>558642</v>
      </c>
      <c r="O98" s="109">
        <v>1698424</v>
      </c>
    </row>
    <row r="99" spans="1:15" ht="13.5" thickBot="1">
      <c r="A99" s="98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100"/>
    </row>
    <row r="100" spans="1:15" ht="12.75">
      <c r="A100" s="15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15"/>
    </row>
    <row r="101" spans="1:15" ht="12.75">
      <c r="A101" s="15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15"/>
    </row>
    <row r="102" spans="1:15" s="119" customFormat="1" ht="15.75">
      <c r="A102" s="116"/>
      <c r="B102" s="117"/>
      <c r="C102" s="117"/>
      <c r="D102" s="117" t="s">
        <v>775</v>
      </c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8"/>
    </row>
    <row r="103" spans="1:1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2.75">
      <c r="A104" s="2"/>
      <c r="B104" s="2"/>
      <c r="C104" s="2"/>
      <c r="D104" s="108" t="s">
        <v>746</v>
      </c>
      <c r="E104" s="108" t="s">
        <v>745</v>
      </c>
      <c r="F104" s="108"/>
      <c r="G104" s="108"/>
      <c r="H104" s="108"/>
      <c r="I104" s="108"/>
      <c r="J104" s="108"/>
      <c r="K104" s="108" t="s">
        <v>752</v>
      </c>
      <c r="L104" s="2"/>
      <c r="M104" s="2"/>
      <c r="N104" s="2"/>
      <c r="O104" s="2"/>
    </row>
    <row r="105" spans="1:15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s="32" customFormat="1" ht="65.25" customHeight="1">
      <c r="A106" s="31"/>
      <c r="B106" s="31" t="s">
        <v>728</v>
      </c>
      <c r="C106" s="31">
        <v>8247.7</v>
      </c>
      <c r="D106" s="31"/>
      <c r="E106" s="31" t="s">
        <v>747</v>
      </c>
      <c r="F106" s="31"/>
      <c r="G106" s="31"/>
      <c r="H106" s="31"/>
      <c r="I106" s="31"/>
      <c r="J106" s="31"/>
      <c r="K106" s="31">
        <v>0</v>
      </c>
      <c r="L106" s="31"/>
      <c r="M106" s="31"/>
      <c r="N106" s="31"/>
      <c r="O106" s="31"/>
    </row>
    <row r="107" spans="1:15" ht="12.75">
      <c r="A107" s="11" t="s">
        <v>727</v>
      </c>
      <c r="B107" s="9" t="s">
        <v>729</v>
      </c>
      <c r="C107" s="9">
        <v>164.95</v>
      </c>
      <c r="D107" s="9"/>
      <c r="E107" s="9" t="s">
        <v>748</v>
      </c>
      <c r="F107" s="9"/>
      <c r="G107" s="9"/>
      <c r="H107" s="9"/>
      <c r="I107" s="9"/>
      <c r="J107" s="9"/>
      <c r="K107" s="9">
        <v>0</v>
      </c>
      <c r="L107" s="9"/>
      <c r="M107" s="9"/>
      <c r="N107" s="9"/>
      <c r="O107" s="9"/>
    </row>
    <row r="108" spans="1:15" ht="12.75">
      <c r="A108" s="9"/>
      <c r="B108" s="9" t="s">
        <v>769</v>
      </c>
      <c r="C108" s="9">
        <v>674.61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2.75">
      <c r="A109" s="9"/>
      <c r="B109" s="9" t="s">
        <v>770</v>
      </c>
      <c r="C109" s="9">
        <v>15.47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s="7" customFormat="1" ht="12.75">
      <c r="A110" s="114"/>
      <c r="B110" s="11" t="s">
        <v>773</v>
      </c>
      <c r="C110" s="11">
        <v>9102.73</v>
      </c>
      <c r="D110" s="11"/>
      <c r="E110" s="11">
        <v>8412.65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5">
      <c r="A111" s="113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2.75">
      <c r="A112" s="9"/>
      <c r="B112" s="9" t="s">
        <v>730</v>
      </c>
      <c r="C112" s="9">
        <v>5133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2.75">
      <c r="A113" s="11" t="s">
        <v>727</v>
      </c>
      <c r="B113" s="9" t="s">
        <v>731</v>
      </c>
      <c r="C113" s="9">
        <v>354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2.75">
      <c r="A114" s="9"/>
      <c r="B114" s="9" t="s">
        <v>732</v>
      </c>
      <c r="C114" s="9">
        <v>9587.4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2.75">
      <c r="A115" s="9"/>
      <c r="B115" s="9" t="s">
        <v>733</v>
      </c>
      <c r="C115" s="9">
        <v>661.2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2.75">
      <c r="A116" s="9"/>
      <c r="B116" s="9" t="s">
        <v>734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s="7" customFormat="1" ht="12.75">
      <c r="A118" s="11"/>
      <c r="B118" s="11" t="s">
        <v>773</v>
      </c>
      <c r="C118" s="11">
        <f>SUM(C112:C117)</f>
        <v>15735.6</v>
      </c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2.75">
      <c r="A120" s="9"/>
      <c r="B120" s="9" t="s">
        <v>771</v>
      </c>
      <c r="C120" s="9">
        <v>1895.14</v>
      </c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32.25" customHeight="1">
      <c r="A121" s="11" t="s">
        <v>735</v>
      </c>
      <c r="B121" s="9" t="s">
        <v>736</v>
      </c>
      <c r="C121" s="9">
        <v>74419.26</v>
      </c>
      <c r="D121" s="9" t="s">
        <v>766</v>
      </c>
      <c r="E121" s="31" t="s">
        <v>751</v>
      </c>
      <c r="F121" s="9"/>
      <c r="G121" s="9"/>
      <c r="H121" s="9"/>
      <c r="I121" s="9"/>
      <c r="J121" s="9"/>
      <c r="K121" s="9">
        <v>16769.65</v>
      </c>
      <c r="L121" s="9"/>
      <c r="M121" s="9"/>
      <c r="N121" s="9"/>
      <c r="O121" s="9"/>
    </row>
    <row r="122" spans="1:15" ht="12.75">
      <c r="A122" s="9"/>
      <c r="B122" s="9" t="s">
        <v>758</v>
      </c>
      <c r="C122" s="9">
        <v>380.51</v>
      </c>
      <c r="D122" s="9"/>
      <c r="E122" s="9" t="s">
        <v>759</v>
      </c>
      <c r="F122" s="9"/>
      <c r="G122" s="9"/>
      <c r="H122" s="9"/>
      <c r="I122" s="9"/>
      <c r="J122" s="9"/>
      <c r="K122" s="9">
        <v>0</v>
      </c>
      <c r="L122" s="9"/>
      <c r="M122" s="9"/>
      <c r="N122" s="9"/>
      <c r="O122" s="9"/>
    </row>
    <row r="123" spans="1:15" ht="12.75">
      <c r="A123" s="9"/>
      <c r="B123" s="9" t="s">
        <v>737</v>
      </c>
      <c r="C123" s="9">
        <v>4500</v>
      </c>
      <c r="D123" s="9" t="s">
        <v>767</v>
      </c>
      <c r="E123" s="9"/>
      <c r="F123" s="9"/>
      <c r="G123" s="9"/>
      <c r="H123" s="9"/>
      <c r="I123" s="9"/>
      <c r="J123" s="9"/>
      <c r="K123" s="9">
        <v>4500</v>
      </c>
      <c r="L123" s="9"/>
      <c r="M123" s="9"/>
      <c r="N123" s="9"/>
      <c r="O123" s="9"/>
    </row>
    <row r="124" spans="1:15" ht="12.75">
      <c r="A124" s="9"/>
      <c r="B124" s="9" t="s">
        <v>760</v>
      </c>
      <c r="C124" s="9">
        <v>33.35</v>
      </c>
      <c r="D124" s="9"/>
      <c r="E124" s="9" t="s">
        <v>761</v>
      </c>
      <c r="F124" s="9"/>
      <c r="G124" s="9"/>
      <c r="H124" s="9"/>
      <c r="I124" s="9"/>
      <c r="J124" s="9"/>
      <c r="K124" s="9">
        <f>-M132</f>
        <v>0</v>
      </c>
      <c r="L124" s="9"/>
      <c r="M124" s="9"/>
      <c r="N124" s="9"/>
      <c r="O124" s="9"/>
    </row>
    <row r="125" spans="1:15" ht="12.75">
      <c r="A125" s="9"/>
      <c r="B125" s="9" t="s">
        <v>740</v>
      </c>
      <c r="C125" s="9">
        <v>18295.65</v>
      </c>
      <c r="D125" s="9" t="s">
        <v>768</v>
      </c>
      <c r="E125" s="9"/>
      <c r="F125" s="9"/>
      <c r="G125" s="9"/>
      <c r="H125" s="9"/>
      <c r="I125" s="9"/>
      <c r="J125" s="9"/>
      <c r="K125" s="9">
        <v>18295.65</v>
      </c>
      <c r="L125" s="9"/>
      <c r="M125" s="9"/>
      <c r="N125" s="9"/>
      <c r="O125" s="9"/>
    </row>
    <row r="126" spans="1:15" ht="12.75">
      <c r="A126" s="9"/>
      <c r="B126" s="9" t="s">
        <v>763</v>
      </c>
      <c r="C126" s="9">
        <v>49.35</v>
      </c>
      <c r="D126" s="9"/>
      <c r="E126" s="9" t="s">
        <v>764</v>
      </c>
      <c r="F126" s="9"/>
      <c r="G126" s="9"/>
      <c r="H126" s="9"/>
      <c r="I126" s="9"/>
      <c r="J126" s="9"/>
      <c r="K126" s="9">
        <v>0</v>
      </c>
      <c r="L126" s="9"/>
      <c r="M126" s="9"/>
      <c r="N126" s="9"/>
      <c r="O126" s="9"/>
    </row>
    <row r="127" spans="1:15" ht="12.75">
      <c r="A127" s="9"/>
      <c r="B127" s="9" t="s">
        <v>762</v>
      </c>
      <c r="C127" s="9">
        <v>31.84</v>
      </c>
      <c r="D127" s="9"/>
      <c r="E127" s="9" t="s">
        <v>765</v>
      </c>
      <c r="F127" s="9"/>
      <c r="G127" s="9"/>
      <c r="H127" s="9"/>
      <c r="I127" s="9"/>
      <c r="J127" s="9"/>
      <c r="K127" s="9">
        <v>0</v>
      </c>
      <c r="L127" s="9"/>
      <c r="M127" s="9"/>
      <c r="N127" s="9"/>
      <c r="O127" s="9"/>
    </row>
    <row r="128" spans="1:15" ht="12.75">
      <c r="A128" s="9"/>
      <c r="B128" s="9" t="s">
        <v>755</v>
      </c>
      <c r="C128" s="9">
        <v>375.68</v>
      </c>
      <c r="D128" s="9"/>
      <c r="E128" s="9"/>
      <c r="F128" s="9"/>
      <c r="G128" s="9"/>
      <c r="H128" s="9"/>
      <c r="I128" s="9"/>
      <c r="J128" s="9"/>
      <c r="K128" s="9">
        <v>375.68</v>
      </c>
      <c r="L128" s="9"/>
      <c r="M128" s="9"/>
      <c r="N128" s="9"/>
      <c r="O128" s="9"/>
    </row>
    <row r="129" spans="1:15" ht="12.75">
      <c r="A129" s="9"/>
      <c r="B129" s="9" t="s">
        <v>738</v>
      </c>
      <c r="C129" s="9">
        <v>64242.56</v>
      </c>
      <c r="D129" s="9"/>
      <c r="E129" s="9"/>
      <c r="F129" s="9"/>
      <c r="G129" s="9"/>
      <c r="H129" s="9"/>
      <c r="I129" s="9"/>
      <c r="J129" s="9"/>
      <c r="K129" s="9">
        <v>64242.56</v>
      </c>
      <c r="L129" s="9"/>
      <c r="M129" s="9"/>
      <c r="N129" s="9"/>
      <c r="O129" s="9"/>
    </row>
    <row r="130" spans="1:15" ht="12.75">
      <c r="A130" s="9"/>
      <c r="B130" s="9" t="s">
        <v>739</v>
      </c>
      <c r="C130" s="9">
        <v>3422</v>
      </c>
      <c r="D130" s="9"/>
      <c r="E130" s="9"/>
      <c r="F130" s="9"/>
      <c r="G130" s="9"/>
      <c r="H130" s="9"/>
      <c r="I130" s="9"/>
      <c r="J130" s="9"/>
      <c r="K130" s="9">
        <v>3422</v>
      </c>
      <c r="L130" s="9"/>
      <c r="M130" s="9"/>
      <c r="N130" s="9"/>
      <c r="O130" s="9"/>
    </row>
    <row r="131" spans="1:15" ht="25.5">
      <c r="A131" s="9"/>
      <c r="B131" s="9" t="s">
        <v>744</v>
      </c>
      <c r="C131" s="9">
        <v>2267</v>
      </c>
      <c r="D131" s="9"/>
      <c r="E131" s="31" t="s">
        <v>750</v>
      </c>
      <c r="F131" s="9"/>
      <c r="G131" s="9"/>
      <c r="H131" s="9"/>
      <c r="I131" s="9"/>
      <c r="J131" s="9"/>
      <c r="K131" s="9">
        <v>0</v>
      </c>
      <c r="L131" s="9"/>
      <c r="M131" s="9"/>
      <c r="N131" s="9"/>
      <c r="O131" s="9"/>
    </row>
    <row r="132" spans="1:15" ht="12.75">
      <c r="A132" s="9"/>
      <c r="B132" s="9" t="s">
        <v>753</v>
      </c>
      <c r="C132" s="9">
        <v>1528.09</v>
      </c>
      <c r="D132" s="9"/>
      <c r="E132" s="9"/>
      <c r="F132" s="9"/>
      <c r="G132" s="9"/>
      <c r="H132" s="9"/>
      <c r="I132" s="9"/>
      <c r="J132" s="9"/>
      <c r="K132" s="9">
        <v>1528.09</v>
      </c>
      <c r="L132" s="9"/>
      <c r="M132" s="9"/>
      <c r="N132" s="9"/>
      <c r="O132" s="9"/>
    </row>
    <row r="133" spans="1:15" ht="12.75">
      <c r="A133" s="9"/>
      <c r="B133" s="9" t="s">
        <v>754</v>
      </c>
      <c r="C133" s="9">
        <v>92.4</v>
      </c>
      <c r="D133" s="9"/>
      <c r="E133" s="9"/>
      <c r="F133" s="9"/>
      <c r="G133" s="9"/>
      <c r="H133" s="9"/>
      <c r="I133" s="9"/>
      <c r="J133" s="9"/>
      <c r="K133" s="9">
        <v>92.4</v>
      </c>
      <c r="L133" s="9"/>
      <c r="M133" s="9"/>
      <c r="N133" s="9"/>
      <c r="O133" s="9"/>
    </row>
    <row r="134" spans="1:15" s="7" customFormat="1" ht="12.75">
      <c r="A134" s="11"/>
      <c r="B134" s="11" t="s">
        <v>774</v>
      </c>
      <c r="C134" s="11">
        <f>SUM(C120:C133)</f>
        <v>171532.83</v>
      </c>
      <c r="D134" s="11">
        <v>97209.9</v>
      </c>
      <c r="E134" s="11" t="s">
        <v>772</v>
      </c>
      <c r="F134" s="11"/>
      <c r="G134" s="11"/>
      <c r="H134" s="11"/>
      <c r="I134" s="11"/>
      <c r="J134" s="11"/>
      <c r="K134" s="11">
        <f>SUM(K121:K133)</f>
        <v>109226.03</v>
      </c>
      <c r="L134" s="11"/>
      <c r="M134" s="11"/>
      <c r="N134" s="11"/>
      <c r="O134" s="11"/>
    </row>
    <row r="135" spans="1:15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2.75">
      <c r="A136" s="9"/>
      <c r="B136" s="9" t="s">
        <v>741</v>
      </c>
      <c r="C136" s="9">
        <v>36132</v>
      </c>
      <c r="D136" s="9"/>
      <c r="E136" s="9" t="s">
        <v>749</v>
      </c>
      <c r="F136" s="9"/>
      <c r="G136" s="9"/>
      <c r="H136" s="9"/>
      <c r="I136" s="9"/>
      <c r="J136" s="9"/>
      <c r="K136" s="9">
        <v>31194.63</v>
      </c>
      <c r="L136" s="9"/>
      <c r="M136" s="9"/>
      <c r="N136" s="9"/>
      <c r="O136" s="9"/>
    </row>
    <row r="137" spans="1:15" ht="12.75">
      <c r="A137" s="11" t="s">
        <v>735</v>
      </c>
      <c r="B137" s="9" t="s">
        <v>742</v>
      </c>
      <c r="C137" s="9">
        <v>2808</v>
      </c>
      <c r="D137" s="9"/>
      <c r="E137" s="9"/>
      <c r="F137" s="9"/>
      <c r="G137" s="9"/>
      <c r="H137" s="9"/>
      <c r="I137" s="9"/>
      <c r="J137" s="9"/>
      <c r="K137" s="9">
        <v>2808</v>
      </c>
      <c r="L137" s="9"/>
      <c r="M137" s="9"/>
      <c r="N137" s="9"/>
      <c r="O137" s="9"/>
    </row>
    <row r="138" spans="1:15" ht="12.75">
      <c r="A138" s="9"/>
      <c r="B138" s="9" t="s">
        <v>743</v>
      </c>
      <c r="C138" s="9">
        <v>9027</v>
      </c>
      <c r="D138" s="9"/>
      <c r="E138" s="9"/>
      <c r="F138" s="9"/>
      <c r="G138" s="9"/>
      <c r="H138" s="9"/>
      <c r="I138" s="9"/>
      <c r="J138" s="9"/>
      <c r="K138" s="9">
        <v>9027</v>
      </c>
      <c r="L138" s="9"/>
      <c r="M138" s="9"/>
      <c r="N138" s="9"/>
      <c r="O138" s="9"/>
    </row>
    <row r="139" spans="1:15" ht="12.75">
      <c r="A139" s="9"/>
      <c r="B139" s="9" t="s">
        <v>756</v>
      </c>
      <c r="C139" s="9">
        <v>815.48</v>
      </c>
      <c r="D139" s="9"/>
      <c r="E139" s="9"/>
      <c r="F139" s="9"/>
      <c r="G139" s="9"/>
      <c r="H139" s="9"/>
      <c r="I139" s="9"/>
      <c r="J139" s="9"/>
      <c r="K139" s="9">
        <v>815.48</v>
      </c>
      <c r="L139" s="9"/>
      <c r="M139" s="9"/>
      <c r="N139" s="9"/>
      <c r="O139" s="9"/>
    </row>
    <row r="140" spans="1:15" ht="12.75">
      <c r="A140" s="9"/>
      <c r="B140" s="9" t="s">
        <v>756</v>
      </c>
      <c r="C140" s="9">
        <v>210.18</v>
      </c>
      <c r="D140" s="9"/>
      <c r="E140" s="9"/>
      <c r="F140" s="9"/>
      <c r="G140" s="9"/>
      <c r="H140" s="9"/>
      <c r="I140" s="9"/>
      <c r="J140" s="9"/>
      <c r="K140" s="9">
        <v>210.18</v>
      </c>
      <c r="L140" s="9"/>
      <c r="M140" s="9"/>
      <c r="N140" s="9"/>
      <c r="O140" s="9"/>
    </row>
    <row r="141" spans="1:15" ht="12.75">
      <c r="A141" s="9"/>
      <c r="B141" s="9" t="s">
        <v>756</v>
      </c>
      <c r="C141" s="9">
        <v>230.86</v>
      </c>
      <c r="D141" s="9"/>
      <c r="E141" s="9"/>
      <c r="F141" s="9"/>
      <c r="G141" s="9"/>
      <c r="H141" s="9"/>
      <c r="I141" s="9"/>
      <c r="J141" s="9"/>
      <c r="K141" s="9">
        <v>230.86</v>
      </c>
      <c r="L141" s="9"/>
      <c r="M141" s="9"/>
      <c r="N141" s="9"/>
      <c r="O141" s="9"/>
    </row>
    <row r="142" spans="1:15" ht="12.75">
      <c r="A142" s="9"/>
      <c r="B142" s="9" t="s">
        <v>757</v>
      </c>
      <c r="C142" s="9">
        <v>2722.68</v>
      </c>
      <c r="D142" s="9"/>
      <c r="E142" s="9"/>
      <c r="F142" s="9"/>
      <c r="G142" s="9"/>
      <c r="H142" s="9"/>
      <c r="I142" s="9"/>
      <c r="J142" s="9"/>
      <c r="K142" s="9">
        <v>2722.68</v>
      </c>
      <c r="L142" s="9"/>
      <c r="M142" s="9"/>
      <c r="N142" s="9"/>
      <c r="O142" s="9"/>
    </row>
    <row r="143" spans="1:15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s="7" customFormat="1" ht="12.75">
      <c r="A144" s="11"/>
      <c r="B144" s="11" t="s">
        <v>774</v>
      </c>
      <c r="C144" s="11">
        <f>SUM(C136:C143)</f>
        <v>51946.200000000004</v>
      </c>
      <c r="D144" s="11"/>
      <c r="E144" s="11">
        <v>4937.37</v>
      </c>
      <c r="F144" s="11"/>
      <c r="G144" s="11"/>
      <c r="H144" s="11"/>
      <c r="I144" s="11"/>
      <c r="J144" s="11"/>
      <c r="K144" s="11">
        <f>SUM(K136:K143)</f>
        <v>47008.83000000001</v>
      </c>
      <c r="L144" s="11"/>
      <c r="M144" s="11"/>
      <c r="N144" s="11"/>
      <c r="O144" s="11"/>
    </row>
    <row r="145" spans="1:15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2.75">
      <c r="A147" s="9"/>
      <c r="B147" s="9"/>
      <c r="C147" s="11" t="s">
        <v>776</v>
      </c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</sheetData>
  <sheetProtection/>
  <mergeCells count="9">
    <mergeCell ref="A98:B98"/>
    <mergeCell ref="A97:O97"/>
    <mergeCell ref="A4:X4"/>
    <mergeCell ref="C5:D5"/>
    <mergeCell ref="E5:N5"/>
    <mergeCell ref="C58:O58"/>
    <mergeCell ref="A59:B59"/>
    <mergeCell ref="A89:B89"/>
    <mergeCell ref="A90:B9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5"/>
  <sheetViews>
    <sheetView zoomScalePageLayoutView="0" workbookViewId="0" topLeftCell="A1">
      <pane ySplit="1" topLeftCell="A172" activePane="bottomLeft" state="frozen"/>
      <selection pane="topLeft" activeCell="A1" sqref="A1"/>
      <selection pane="bottomLeft" activeCell="B209" sqref="B209"/>
    </sheetView>
  </sheetViews>
  <sheetFormatPr defaultColWidth="9.00390625" defaultRowHeight="12.75"/>
  <cols>
    <col min="1" max="1" width="5.375" style="0" customWidth="1"/>
    <col min="2" max="2" width="25.625" style="0" customWidth="1"/>
    <col min="3" max="3" width="10.00390625" style="0" customWidth="1"/>
    <col min="4" max="4" width="8.00390625" style="0" customWidth="1"/>
    <col min="5" max="5" width="8.75390625" style="0" customWidth="1"/>
    <col min="6" max="6" width="5.00390625" style="0" customWidth="1"/>
    <col min="7" max="7" width="9.00390625" style="0" customWidth="1"/>
    <col min="8" max="8" width="7.25390625" style="0" customWidth="1"/>
    <col min="9" max="9" width="7.375" style="0" customWidth="1"/>
  </cols>
  <sheetData>
    <row r="1" spans="1:9" ht="38.25">
      <c r="A1" s="11" t="s">
        <v>9</v>
      </c>
      <c r="B1" s="11" t="s">
        <v>0</v>
      </c>
      <c r="C1" s="11" t="s">
        <v>1</v>
      </c>
      <c r="D1" s="11" t="s">
        <v>809</v>
      </c>
      <c r="E1" s="11" t="s">
        <v>3</v>
      </c>
      <c r="F1" s="122" t="s">
        <v>4</v>
      </c>
      <c r="G1" s="11" t="s">
        <v>7</v>
      </c>
      <c r="H1" s="11" t="s">
        <v>807</v>
      </c>
      <c r="I1" s="111" t="s">
        <v>511</v>
      </c>
    </row>
    <row r="2" spans="1:9" ht="12.75">
      <c r="A2" s="11"/>
      <c r="B2" s="11"/>
      <c r="C2" s="11" t="s">
        <v>808</v>
      </c>
      <c r="D2" s="11" t="s">
        <v>810</v>
      </c>
      <c r="E2" s="11" t="s">
        <v>696</v>
      </c>
      <c r="F2" s="11"/>
      <c r="G2" s="11" t="s">
        <v>8</v>
      </c>
      <c r="H2" s="11" t="s">
        <v>697</v>
      </c>
      <c r="I2" s="11" t="s">
        <v>512</v>
      </c>
    </row>
    <row r="3" spans="1:9" ht="12.75">
      <c r="A3" s="11"/>
      <c r="B3" s="112">
        <v>41283</v>
      </c>
      <c r="C3" s="11"/>
      <c r="D3" s="11"/>
      <c r="E3" s="11"/>
      <c r="F3" s="11"/>
      <c r="G3" s="11"/>
      <c r="H3" s="11"/>
      <c r="I3" s="11"/>
    </row>
    <row r="4" spans="1:9" ht="12.75">
      <c r="A4" s="9">
        <v>1</v>
      </c>
      <c r="B4" s="9" t="s">
        <v>698</v>
      </c>
      <c r="C4" s="9">
        <v>10300</v>
      </c>
      <c r="D4" s="9"/>
      <c r="E4" s="9">
        <v>4800</v>
      </c>
      <c r="F4" s="9"/>
      <c r="G4" s="9">
        <v>5500</v>
      </c>
      <c r="H4" s="9"/>
      <c r="I4" s="9"/>
    </row>
    <row r="5" spans="1:9" ht="12.75">
      <c r="A5" s="9">
        <f>A4+1</f>
        <v>2</v>
      </c>
      <c r="B5" s="9" t="s">
        <v>699</v>
      </c>
      <c r="C5" s="9">
        <v>294</v>
      </c>
      <c r="D5" s="9"/>
      <c r="E5" s="9"/>
      <c r="F5" s="9"/>
      <c r="G5" s="9">
        <v>294</v>
      </c>
      <c r="H5" s="9"/>
      <c r="I5" s="9"/>
    </row>
    <row r="6" spans="1:9" ht="12.75">
      <c r="A6" s="9">
        <f>A5+1</f>
        <v>3</v>
      </c>
      <c r="B6" s="9" t="s">
        <v>700</v>
      </c>
      <c r="C6" s="9">
        <v>3317</v>
      </c>
      <c r="D6" s="9"/>
      <c r="E6" s="9">
        <v>2492</v>
      </c>
      <c r="F6" s="9"/>
      <c r="G6" s="9">
        <v>825</v>
      </c>
      <c r="H6" s="9"/>
      <c r="I6" s="9"/>
    </row>
    <row r="7" spans="1:9" ht="12.75">
      <c r="A7" s="9" t="s">
        <v>237</v>
      </c>
      <c r="B7" s="11" t="s">
        <v>629</v>
      </c>
      <c r="C7" s="11">
        <f>SUM(C4:C6)</f>
        <v>13911</v>
      </c>
      <c r="D7" s="11"/>
      <c r="E7" s="11">
        <f>SUM(E4:E6)</f>
        <v>7292</v>
      </c>
      <c r="F7" s="11"/>
      <c r="G7" s="11">
        <f>SUM(G4:G6)</f>
        <v>6619</v>
      </c>
      <c r="H7" s="9"/>
      <c r="I7" s="9"/>
    </row>
    <row r="8" spans="1:9" ht="12.75">
      <c r="A8" s="9" t="s">
        <v>237</v>
      </c>
      <c r="B8" s="16">
        <v>41290</v>
      </c>
      <c r="C8" s="9"/>
      <c r="D8" s="9"/>
      <c r="E8" s="9"/>
      <c r="F8" s="9"/>
      <c r="G8" s="9"/>
      <c r="H8" s="9"/>
      <c r="I8" s="9"/>
    </row>
    <row r="9" spans="1:9" ht="12.75">
      <c r="A9" s="9">
        <v>4</v>
      </c>
      <c r="B9" s="9" t="s">
        <v>702</v>
      </c>
      <c r="C9" s="9">
        <v>1150</v>
      </c>
      <c r="D9" s="9">
        <v>1150</v>
      </c>
      <c r="E9" s="9"/>
      <c r="F9" s="9"/>
      <c r="G9" s="9"/>
      <c r="H9" s="9"/>
      <c r="I9" s="9"/>
    </row>
    <row r="10" spans="1:9" ht="12.75">
      <c r="A10" s="9">
        <f>A9+1</f>
        <v>5</v>
      </c>
      <c r="B10" s="9" t="s">
        <v>701</v>
      </c>
      <c r="C10" s="9">
        <v>6852</v>
      </c>
      <c r="D10" s="9">
        <v>6464</v>
      </c>
      <c r="E10" s="9"/>
      <c r="F10" s="9">
        <v>388</v>
      </c>
      <c r="G10" s="9"/>
      <c r="I10" s="9"/>
    </row>
    <row r="11" spans="1:9" ht="12.75">
      <c r="A11" s="9"/>
      <c r="B11" s="11" t="s">
        <v>629</v>
      </c>
      <c r="C11" s="11">
        <f>SUM(C9:C10)</f>
        <v>8002</v>
      </c>
      <c r="D11" s="11">
        <f>SUM(D9:D10)</f>
        <v>7614</v>
      </c>
      <c r="E11" s="11"/>
      <c r="F11" s="11">
        <f>SUM(F9:F10)</f>
        <v>388</v>
      </c>
      <c r="G11" s="11"/>
      <c r="H11" s="9"/>
      <c r="I11" s="9"/>
    </row>
    <row r="12" spans="1:9" ht="12.75">
      <c r="A12" s="9"/>
      <c r="B12" s="16">
        <v>41297</v>
      </c>
      <c r="C12" s="9"/>
      <c r="D12" s="9"/>
      <c r="E12" s="9"/>
      <c r="F12" s="9"/>
      <c r="G12" s="9"/>
      <c r="H12" s="11"/>
      <c r="I12" s="9"/>
    </row>
    <row r="13" spans="1:9" ht="12.75">
      <c r="A13" s="9">
        <v>6</v>
      </c>
      <c r="B13" s="9" t="s">
        <v>703</v>
      </c>
      <c r="C13" s="9">
        <v>6215</v>
      </c>
      <c r="D13" s="9">
        <v>5610</v>
      </c>
      <c r="E13" s="9"/>
      <c r="F13" s="9"/>
      <c r="G13" s="9">
        <v>605</v>
      </c>
      <c r="H13" s="9"/>
      <c r="I13" s="9"/>
    </row>
    <row r="14" spans="1:9" ht="12.75">
      <c r="A14" s="9">
        <f>A13+1</f>
        <v>7</v>
      </c>
      <c r="B14" s="9" t="s">
        <v>704</v>
      </c>
      <c r="C14" s="9">
        <v>3000</v>
      </c>
      <c r="D14" s="9">
        <v>2450</v>
      </c>
      <c r="E14" s="9"/>
      <c r="F14" s="9"/>
      <c r="G14" s="9">
        <v>550</v>
      </c>
      <c r="I14" s="9"/>
    </row>
    <row r="15" spans="1:9" ht="12.75">
      <c r="A15" s="9">
        <v>9</v>
      </c>
      <c r="B15" s="9" t="s">
        <v>705</v>
      </c>
      <c r="C15" s="9">
        <v>41040</v>
      </c>
      <c r="D15" s="9">
        <v>12000</v>
      </c>
      <c r="E15" s="9">
        <v>19200</v>
      </c>
      <c r="F15" s="9">
        <v>2190</v>
      </c>
      <c r="G15" s="9">
        <v>7000</v>
      </c>
      <c r="H15" s="9"/>
      <c r="I15" s="9">
        <v>650</v>
      </c>
    </row>
    <row r="16" spans="1:9" ht="12.75">
      <c r="A16" s="9"/>
      <c r="B16" s="11" t="s">
        <v>629</v>
      </c>
      <c r="C16" s="11">
        <f>SUM(C13:C15)</f>
        <v>50255</v>
      </c>
      <c r="D16" s="11">
        <f>SUM(D13:D15)</f>
        <v>20060</v>
      </c>
      <c r="E16" s="11">
        <f>SUM(E13:E15)</f>
        <v>19200</v>
      </c>
      <c r="F16" s="11">
        <f>SUM(F13:F15)</f>
        <v>2190</v>
      </c>
      <c r="G16" s="11">
        <f>SUM(G13:G15)</f>
        <v>8155</v>
      </c>
      <c r="H16" s="11"/>
      <c r="I16" s="11">
        <f>SUM(I13:I15)</f>
        <v>650</v>
      </c>
    </row>
    <row r="17" spans="1:9" ht="12.75">
      <c r="A17" s="9"/>
      <c r="B17" s="16">
        <v>41304</v>
      </c>
      <c r="C17" s="9"/>
      <c r="D17" s="9"/>
      <c r="E17" s="9"/>
      <c r="F17" s="9"/>
      <c r="G17" s="9"/>
      <c r="H17" s="9"/>
      <c r="I17" s="9"/>
    </row>
    <row r="18" spans="1:9" ht="12.75">
      <c r="A18" s="9">
        <v>10</v>
      </c>
      <c r="B18" s="9" t="s">
        <v>706</v>
      </c>
      <c r="C18" s="9">
        <v>5280</v>
      </c>
      <c r="D18" s="9"/>
      <c r="E18" s="9">
        <v>4904</v>
      </c>
      <c r="F18" s="9"/>
      <c r="G18" s="9">
        <v>376</v>
      </c>
      <c r="H18" s="9"/>
      <c r="I18" s="9"/>
    </row>
    <row r="19" spans="1:9" ht="12.75">
      <c r="A19" s="9">
        <f>A18+1</f>
        <v>11</v>
      </c>
      <c r="B19" s="9" t="s">
        <v>707</v>
      </c>
      <c r="C19" s="9">
        <v>6008</v>
      </c>
      <c r="D19" s="9"/>
      <c r="E19" s="9">
        <v>5580</v>
      </c>
      <c r="F19" s="9">
        <v>428</v>
      </c>
      <c r="G19" s="9"/>
      <c r="H19" s="9"/>
      <c r="I19" s="9"/>
    </row>
    <row r="20" spans="1:9" ht="12.75">
      <c r="A20" s="9">
        <f>A19+1</f>
        <v>12</v>
      </c>
      <c r="B20" s="9" t="s">
        <v>708</v>
      </c>
      <c r="C20" s="9">
        <v>13572</v>
      </c>
      <c r="D20" s="9">
        <v>6338</v>
      </c>
      <c r="E20" s="9"/>
      <c r="F20" s="9"/>
      <c r="G20" s="9">
        <v>7234</v>
      </c>
      <c r="H20" s="9"/>
      <c r="I20" s="9"/>
    </row>
    <row r="21" spans="1:9" ht="12.75">
      <c r="A21" s="9"/>
      <c r="B21" s="11" t="s">
        <v>629</v>
      </c>
      <c r="C21" s="11">
        <f>SUM(C18:C20)</f>
        <v>24860</v>
      </c>
      <c r="D21" s="11">
        <f>SUM(D18:D20)</f>
        <v>6338</v>
      </c>
      <c r="E21" s="11">
        <f>SUM(E18:E20)</f>
        <v>10484</v>
      </c>
      <c r="F21" s="11">
        <f>SUM(F18:F20)</f>
        <v>428</v>
      </c>
      <c r="G21" s="11">
        <f>SUM(G18:G20)</f>
        <v>7610</v>
      </c>
      <c r="H21" s="9"/>
      <c r="I21" s="9"/>
    </row>
    <row r="22" spans="1:9" ht="12.75">
      <c r="A22" s="9"/>
      <c r="B22" s="9"/>
      <c r="C22" s="9"/>
      <c r="D22" s="9"/>
      <c r="E22" s="9"/>
      <c r="F22" s="9"/>
      <c r="G22" s="9"/>
      <c r="H22" s="9"/>
      <c r="I22" s="9"/>
    </row>
    <row r="23" spans="1:9" ht="12.75">
      <c r="A23" s="9"/>
      <c r="B23" s="25" t="s">
        <v>709</v>
      </c>
      <c r="C23" s="25">
        <v>97028</v>
      </c>
      <c r="D23" s="25">
        <v>34012</v>
      </c>
      <c r="E23" s="25">
        <v>36976</v>
      </c>
      <c r="F23" s="25">
        <v>3006</v>
      </c>
      <c r="G23" s="25">
        <v>22384</v>
      </c>
      <c r="H23" s="25"/>
      <c r="I23" s="25">
        <v>650</v>
      </c>
    </row>
    <row r="24" spans="1:9" ht="12.75">
      <c r="A24" s="9"/>
      <c r="B24" s="9"/>
      <c r="C24" s="9"/>
      <c r="D24" s="9"/>
      <c r="E24" s="9"/>
      <c r="F24" s="9"/>
      <c r="G24" s="9"/>
      <c r="H24" s="9"/>
      <c r="I24" s="9"/>
    </row>
    <row r="25" spans="1:9" ht="12.75">
      <c r="A25" s="9"/>
      <c r="B25" s="16">
        <v>41307</v>
      </c>
      <c r="C25" s="9"/>
      <c r="D25" s="9"/>
      <c r="E25" s="9"/>
      <c r="F25" s="9"/>
      <c r="G25" s="9"/>
      <c r="H25" s="9"/>
      <c r="I25" s="9"/>
    </row>
    <row r="26" spans="1:9" ht="12.75">
      <c r="A26" s="9">
        <v>13</v>
      </c>
      <c r="B26" s="9" t="s">
        <v>710</v>
      </c>
      <c r="C26" s="23">
        <v>1000</v>
      </c>
      <c r="D26" s="11"/>
      <c r="E26" s="11"/>
      <c r="F26" s="11"/>
      <c r="G26" s="11"/>
      <c r="H26" s="23">
        <v>1000</v>
      </c>
      <c r="I26" s="9"/>
    </row>
    <row r="27" spans="1:9" s="7" customFormat="1" ht="12.75">
      <c r="A27" s="11"/>
      <c r="B27" s="11" t="s">
        <v>629</v>
      </c>
      <c r="C27" s="11">
        <v>1000</v>
      </c>
      <c r="D27" s="11"/>
      <c r="E27" s="11"/>
      <c r="F27" s="11"/>
      <c r="G27" s="11"/>
      <c r="H27" s="11">
        <v>1000</v>
      </c>
      <c r="I27" s="11"/>
    </row>
    <row r="28" spans="1:9" ht="12.75">
      <c r="A28" s="9"/>
      <c r="B28" s="16">
        <v>41311</v>
      </c>
      <c r="C28" s="9"/>
      <c r="D28" s="9"/>
      <c r="E28" s="9"/>
      <c r="F28" s="9"/>
      <c r="G28" s="9"/>
      <c r="H28" s="9"/>
      <c r="I28" s="9"/>
    </row>
    <row r="29" spans="1:9" ht="12.75">
      <c r="A29" s="9">
        <v>14</v>
      </c>
      <c r="B29" s="9" t="s">
        <v>711</v>
      </c>
      <c r="C29" s="9">
        <v>8074</v>
      </c>
      <c r="D29" s="9"/>
      <c r="E29" s="9">
        <v>7208</v>
      </c>
      <c r="F29" s="9">
        <v>552</v>
      </c>
      <c r="G29" s="9">
        <v>314</v>
      </c>
      <c r="H29" s="9"/>
      <c r="I29" s="9"/>
    </row>
    <row r="30" spans="1:9" ht="12.75">
      <c r="A30" s="9">
        <f>A29+1</f>
        <v>15</v>
      </c>
      <c r="B30" s="9" t="s">
        <v>712</v>
      </c>
      <c r="C30" s="9">
        <v>6022</v>
      </c>
      <c r="D30" s="9"/>
      <c r="E30" s="9"/>
      <c r="F30" s="9"/>
      <c r="G30" s="9">
        <v>6022</v>
      </c>
      <c r="H30" s="9"/>
      <c r="I30" s="9"/>
    </row>
    <row r="31" spans="1:9" ht="12.75">
      <c r="A31" s="9">
        <f>A30+1</f>
        <v>16</v>
      </c>
      <c r="B31" s="9" t="s">
        <v>713</v>
      </c>
      <c r="C31" s="9">
        <v>5000</v>
      </c>
      <c r="D31" s="9">
        <v>5000</v>
      </c>
      <c r="E31" s="9"/>
      <c r="F31" s="9"/>
      <c r="G31" s="9"/>
      <c r="H31" s="9"/>
      <c r="I31" s="9"/>
    </row>
    <row r="32" spans="1:9" ht="12.75">
      <c r="A32" s="9">
        <f>A31+1</f>
        <v>17</v>
      </c>
      <c r="B32" s="9" t="s">
        <v>714</v>
      </c>
      <c r="C32" s="9">
        <v>5000</v>
      </c>
      <c r="D32" s="9">
        <v>5000</v>
      </c>
      <c r="E32" s="9"/>
      <c r="F32" s="9"/>
      <c r="G32" s="9"/>
      <c r="H32" s="9"/>
      <c r="I32" s="9"/>
    </row>
    <row r="33" spans="1:9" ht="12.75">
      <c r="A33" s="9">
        <f>A32+1</f>
        <v>18</v>
      </c>
      <c r="B33" s="9" t="s">
        <v>715</v>
      </c>
      <c r="C33" s="9">
        <v>3440</v>
      </c>
      <c r="D33" s="9">
        <v>3440</v>
      </c>
      <c r="E33" s="9"/>
      <c r="F33" s="9"/>
      <c r="G33" s="9"/>
      <c r="H33" s="9"/>
      <c r="I33" s="9"/>
    </row>
    <row r="34" spans="1:9" ht="12.75">
      <c r="A34" s="9">
        <f>A33+1</f>
        <v>19</v>
      </c>
      <c r="B34" s="9" t="s">
        <v>716</v>
      </c>
      <c r="C34" s="9">
        <v>5090</v>
      </c>
      <c r="D34" s="9">
        <v>3440</v>
      </c>
      <c r="E34" s="9"/>
      <c r="F34" s="9"/>
      <c r="G34" s="9">
        <v>1650</v>
      </c>
      <c r="H34" s="9"/>
      <c r="I34" s="9"/>
    </row>
    <row r="35" spans="1:9" ht="12.75">
      <c r="A35" s="9">
        <f>A34+1</f>
        <v>20</v>
      </c>
      <c r="B35" s="9" t="s">
        <v>710</v>
      </c>
      <c r="C35" s="9">
        <v>50</v>
      </c>
      <c r="D35" s="9"/>
      <c r="E35" s="9"/>
      <c r="F35" s="9"/>
      <c r="G35" s="9"/>
      <c r="H35" s="9"/>
      <c r="I35" s="9">
        <v>50</v>
      </c>
    </row>
    <row r="36" spans="1:9" ht="12.75">
      <c r="A36" s="9"/>
      <c r="B36" s="11" t="s">
        <v>629</v>
      </c>
      <c r="C36" s="11">
        <f>SUM(C29:C35)</f>
        <v>32676</v>
      </c>
      <c r="D36" s="11">
        <f>SUM(D29:D35)</f>
        <v>16880</v>
      </c>
      <c r="E36" s="11">
        <f>SUM(E29:E35)</f>
        <v>7208</v>
      </c>
      <c r="F36" s="11">
        <f>SUM(F29:F35)</f>
        <v>552</v>
      </c>
      <c r="G36" s="11">
        <f>SUM(G29:G35)</f>
        <v>7986</v>
      </c>
      <c r="H36" s="11"/>
      <c r="I36" s="11">
        <f>SUM(I29:I35)</f>
        <v>50</v>
      </c>
    </row>
    <row r="37" spans="1:9" ht="12.75">
      <c r="A37" s="9"/>
      <c r="B37" s="16">
        <v>41318</v>
      </c>
      <c r="C37" s="9"/>
      <c r="D37" s="9"/>
      <c r="E37" s="9"/>
      <c r="F37" s="9"/>
      <c r="G37" s="9"/>
      <c r="H37" s="9"/>
      <c r="I37" s="9"/>
    </row>
    <row r="38" spans="1:9" ht="12.75">
      <c r="A38" s="9">
        <v>21</v>
      </c>
      <c r="B38" s="9" t="s">
        <v>717</v>
      </c>
      <c r="C38" s="9">
        <v>7835</v>
      </c>
      <c r="D38" s="9"/>
      <c r="E38" s="9">
        <v>5474</v>
      </c>
      <c r="F38" s="9">
        <v>419</v>
      </c>
      <c r="G38" s="9">
        <v>1942</v>
      </c>
      <c r="H38" s="9"/>
      <c r="I38" s="9"/>
    </row>
    <row r="39" spans="1:9" ht="12.75">
      <c r="A39" s="9">
        <f>A38+1</f>
        <v>22</v>
      </c>
      <c r="B39" s="9" t="s">
        <v>718</v>
      </c>
      <c r="C39" s="9">
        <v>7140</v>
      </c>
      <c r="D39" s="9"/>
      <c r="E39" s="9">
        <v>5523</v>
      </c>
      <c r="F39" s="9">
        <v>423</v>
      </c>
      <c r="G39" s="9">
        <v>1194</v>
      </c>
      <c r="H39" s="9"/>
      <c r="I39" s="9"/>
    </row>
    <row r="40" spans="1:9" ht="12.75">
      <c r="A40" s="9">
        <f>A39+1</f>
        <v>23</v>
      </c>
      <c r="B40" s="9" t="s">
        <v>719</v>
      </c>
      <c r="C40" s="9">
        <v>3106</v>
      </c>
      <c r="D40" s="9"/>
      <c r="E40" s="9">
        <v>2692</v>
      </c>
      <c r="F40" s="9">
        <v>414</v>
      </c>
      <c r="G40" s="9"/>
      <c r="H40" s="9"/>
      <c r="I40" s="9"/>
    </row>
    <row r="41" spans="1:9" ht="12.75">
      <c r="A41" s="9">
        <f>A40+1</f>
        <v>24</v>
      </c>
      <c r="B41" s="9" t="s">
        <v>720</v>
      </c>
      <c r="C41" s="9">
        <v>5288</v>
      </c>
      <c r="D41" s="9"/>
      <c r="E41" s="9">
        <v>4912</v>
      </c>
      <c r="F41" s="9">
        <v>376</v>
      </c>
      <c r="G41" s="9"/>
      <c r="H41" s="9"/>
      <c r="I41" s="9"/>
    </row>
    <row r="42" spans="1:9" ht="12.75">
      <c r="A42" s="9"/>
      <c r="B42" s="11" t="s">
        <v>629</v>
      </c>
      <c r="C42" s="11">
        <f>SUM(C38:C41)</f>
        <v>23369</v>
      </c>
      <c r="D42" s="11"/>
      <c r="E42" s="11">
        <f>SUM(E38:E41)</f>
        <v>18601</v>
      </c>
      <c r="F42" s="11">
        <f>SUM(F38:F41)</f>
        <v>1632</v>
      </c>
      <c r="G42" s="11">
        <f>SUM(G38:G41)</f>
        <v>3136</v>
      </c>
      <c r="H42" s="9"/>
      <c r="I42" s="9"/>
    </row>
    <row r="43" spans="1:9" ht="12.75">
      <c r="A43" s="9"/>
      <c r="B43" s="16">
        <v>41321</v>
      </c>
      <c r="C43" s="9"/>
      <c r="D43" s="9"/>
      <c r="E43" s="9"/>
      <c r="F43" s="9"/>
      <c r="G43" s="9"/>
      <c r="H43" s="9"/>
      <c r="I43" s="9"/>
    </row>
    <row r="44" spans="1:9" ht="12.75">
      <c r="A44" s="9">
        <v>25</v>
      </c>
      <c r="B44" s="9" t="s">
        <v>721</v>
      </c>
      <c r="C44" s="9">
        <v>6501</v>
      </c>
      <c r="D44" s="9">
        <v>6501</v>
      </c>
      <c r="E44" s="9"/>
      <c r="F44" s="9"/>
      <c r="G44" s="9"/>
      <c r="H44" s="9"/>
      <c r="I44" s="9"/>
    </row>
    <row r="45" spans="1:9" ht="12.75">
      <c r="A45" s="9">
        <f>A44+1</f>
        <v>26</v>
      </c>
      <c r="B45" s="9" t="s">
        <v>722</v>
      </c>
      <c r="C45" s="9">
        <v>4132</v>
      </c>
      <c r="D45" s="9">
        <v>4132</v>
      </c>
      <c r="E45" s="9"/>
      <c r="F45" s="9"/>
      <c r="G45" s="9"/>
      <c r="H45" s="9"/>
      <c r="I45" s="9"/>
    </row>
    <row r="46" spans="1:9" ht="12.75">
      <c r="A46" s="9"/>
      <c r="B46" s="11" t="s">
        <v>629</v>
      </c>
      <c r="C46" s="11">
        <f>SUM(C44:C45)</f>
        <v>10633</v>
      </c>
      <c r="D46" s="11">
        <f>SUM(D44:D45)</f>
        <v>10633</v>
      </c>
      <c r="E46" s="9"/>
      <c r="F46" s="9"/>
      <c r="G46" s="9"/>
      <c r="H46" s="9"/>
      <c r="I46" s="9"/>
    </row>
    <row r="47" spans="1:9" ht="12.75">
      <c r="A47" s="9"/>
      <c r="B47" s="16">
        <v>41325</v>
      </c>
      <c r="C47" s="9"/>
      <c r="D47" s="9"/>
      <c r="E47" s="9"/>
      <c r="F47" s="9"/>
      <c r="G47" s="9"/>
      <c r="H47" s="9"/>
      <c r="I47" s="9"/>
    </row>
    <row r="48" spans="1:9" ht="12.75">
      <c r="A48" s="9">
        <v>27</v>
      </c>
      <c r="B48" s="9" t="s">
        <v>723</v>
      </c>
      <c r="C48" s="9">
        <v>7000</v>
      </c>
      <c r="D48" s="9">
        <v>7000</v>
      </c>
      <c r="E48" s="9"/>
      <c r="F48" s="9"/>
      <c r="G48" s="9"/>
      <c r="H48" s="9"/>
      <c r="I48" s="9"/>
    </row>
    <row r="49" spans="1:9" ht="12.75">
      <c r="A49" s="9">
        <f>A48+1</f>
        <v>28</v>
      </c>
      <c r="B49" s="9" t="s">
        <v>724</v>
      </c>
      <c r="C49" s="9">
        <v>5000</v>
      </c>
      <c r="D49" s="9">
        <v>2000</v>
      </c>
      <c r="E49" s="9"/>
      <c r="F49" s="9"/>
      <c r="G49" s="9">
        <v>3000</v>
      </c>
      <c r="H49" s="9"/>
      <c r="I49" s="9"/>
    </row>
    <row r="50" spans="1:9" ht="12.75">
      <c r="A50" s="9">
        <f>A49+1</f>
        <v>29</v>
      </c>
      <c r="B50" s="9" t="s">
        <v>725</v>
      </c>
      <c r="C50" s="9">
        <v>5000</v>
      </c>
      <c r="D50" s="9">
        <v>5000</v>
      </c>
      <c r="E50" s="9"/>
      <c r="F50" s="9"/>
      <c r="G50" s="9"/>
      <c r="H50" s="9"/>
      <c r="I50" s="9"/>
    </row>
    <row r="51" spans="1:9" ht="12.75">
      <c r="A51" s="9">
        <f>A50+1</f>
        <v>30</v>
      </c>
      <c r="B51" s="9" t="s">
        <v>726</v>
      </c>
      <c r="C51" s="9">
        <v>5000</v>
      </c>
      <c r="D51" s="9">
        <v>5000</v>
      </c>
      <c r="E51" s="9"/>
      <c r="F51" s="9"/>
      <c r="G51" s="9"/>
      <c r="H51" s="9"/>
      <c r="I51" s="9"/>
    </row>
    <row r="52" spans="1:9" ht="12.75">
      <c r="A52" s="9"/>
      <c r="B52" s="11" t="s">
        <v>629</v>
      </c>
      <c r="C52" s="11">
        <f>SUM(C48:C51)</f>
        <v>22000</v>
      </c>
      <c r="D52" s="11">
        <f>SUM(D48:D51)</f>
        <v>19000</v>
      </c>
      <c r="E52" s="11"/>
      <c r="F52" s="11"/>
      <c r="G52" s="11">
        <f>SUM(G48:G51)</f>
        <v>3000</v>
      </c>
      <c r="H52" s="9"/>
      <c r="I52" s="9"/>
    </row>
    <row r="53" spans="1:9" ht="12.75">
      <c r="A53" s="9"/>
      <c r="B53" s="16">
        <v>41332</v>
      </c>
      <c r="C53" s="9"/>
      <c r="D53" s="9"/>
      <c r="E53" s="9"/>
      <c r="F53" s="9"/>
      <c r="G53" s="9"/>
      <c r="H53" s="9"/>
      <c r="I53" s="9"/>
    </row>
    <row r="54" spans="1:9" ht="12.75">
      <c r="A54" s="9">
        <v>31</v>
      </c>
      <c r="B54" s="9" t="s">
        <v>783</v>
      </c>
      <c r="C54" s="9">
        <v>1600</v>
      </c>
      <c r="D54" s="9">
        <v>1600</v>
      </c>
      <c r="E54" s="9"/>
      <c r="F54" s="9"/>
      <c r="G54" s="9"/>
      <c r="H54" s="9"/>
      <c r="I54" s="9"/>
    </row>
    <row r="55" spans="1:9" ht="12.75">
      <c r="A55" s="9">
        <f>A54+1</f>
        <v>32</v>
      </c>
      <c r="B55" s="9" t="s">
        <v>784</v>
      </c>
      <c r="C55" s="9">
        <v>2000</v>
      </c>
      <c r="D55" s="9">
        <v>2000</v>
      </c>
      <c r="E55" s="9"/>
      <c r="F55" s="9"/>
      <c r="G55" s="9"/>
      <c r="H55" s="9"/>
      <c r="I55" s="9"/>
    </row>
    <row r="56" spans="1:9" ht="12.75">
      <c r="A56" s="9">
        <f>A55+1</f>
        <v>33</v>
      </c>
      <c r="B56" s="9" t="s">
        <v>785</v>
      </c>
      <c r="C56" s="9">
        <v>3000</v>
      </c>
      <c r="D56" s="9">
        <v>3000</v>
      </c>
      <c r="E56" s="9"/>
      <c r="F56" s="9"/>
      <c r="G56" s="9"/>
      <c r="H56" s="9"/>
      <c r="I56" s="9"/>
    </row>
    <row r="57" spans="1:9" ht="12.75">
      <c r="A57" s="9">
        <f>A56+1</f>
        <v>34</v>
      </c>
      <c r="B57" s="9" t="s">
        <v>786</v>
      </c>
      <c r="C57" s="9">
        <v>5250</v>
      </c>
      <c r="D57" s="9"/>
      <c r="E57" s="9"/>
      <c r="F57" s="9"/>
      <c r="G57" s="9">
        <v>5250</v>
      </c>
      <c r="H57" s="9"/>
      <c r="I57" s="9"/>
    </row>
    <row r="58" spans="1:9" ht="12.75">
      <c r="A58" s="9"/>
      <c r="B58" s="11" t="s">
        <v>629</v>
      </c>
      <c r="C58" s="11">
        <f>SUM(C54:C57)</f>
        <v>11850</v>
      </c>
      <c r="D58" s="11">
        <f>SUM(D54:D57)</f>
        <v>6600</v>
      </c>
      <c r="E58" s="11"/>
      <c r="F58" s="11"/>
      <c r="G58" s="11">
        <f>SUM(G54:G57)</f>
        <v>5250</v>
      </c>
      <c r="H58" s="9"/>
      <c r="I58" s="9"/>
    </row>
    <row r="59" spans="1:9" ht="12.75">
      <c r="A59" s="9"/>
      <c r="B59" s="9"/>
      <c r="C59" s="9"/>
      <c r="D59" s="9"/>
      <c r="E59" s="9"/>
      <c r="F59" s="9"/>
      <c r="G59" s="9"/>
      <c r="H59" s="9"/>
      <c r="I59" s="9"/>
    </row>
    <row r="60" spans="1:9" ht="12.75">
      <c r="A60" s="9"/>
      <c r="B60" s="25" t="s">
        <v>787</v>
      </c>
      <c r="C60" s="25">
        <v>101528</v>
      </c>
      <c r="D60" s="25">
        <v>53113</v>
      </c>
      <c r="E60" s="25">
        <v>25809</v>
      </c>
      <c r="F60" s="25">
        <v>2184</v>
      </c>
      <c r="G60" s="25">
        <v>19372</v>
      </c>
      <c r="H60" s="25">
        <v>1000</v>
      </c>
      <c r="I60" s="25">
        <v>50</v>
      </c>
    </row>
    <row r="61" spans="1:9" ht="12.75">
      <c r="A61" s="9"/>
      <c r="B61" s="16">
        <v>41334</v>
      </c>
      <c r="C61" s="9"/>
      <c r="D61" s="9"/>
      <c r="E61" s="9"/>
      <c r="F61" s="9"/>
      <c r="G61" s="9"/>
      <c r="H61" s="9"/>
      <c r="I61" s="9"/>
    </row>
    <row r="62" spans="1:9" ht="12.75">
      <c r="A62" s="9">
        <v>35</v>
      </c>
      <c r="B62" s="9" t="s">
        <v>788</v>
      </c>
      <c r="C62" s="9">
        <v>888</v>
      </c>
      <c r="D62" s="9">
        <v>888</v>
      </c>
      <c r="E62" s="9"/>
      <c r="F62" s="9"/>
      <c r="G62" s="9"/>
      <c r="H62" s="9"/>
      <c r="I62" s="9"/>
    </row>
    <row r="63" spans="1:9" ht="12.75">
      <c r="A63" s="9">
        <f>A62+1</f>
        <v>36</v>
      </c>
      <c r="B63" s="9" t="s">
        <v>789</v>
      </c>
      <c r="C63" s="9">
        <v>1155</v>
      </c>
      <c r="D63" s="9">
        <v>1155</v>
      </c>
      <c r="E63" s="9"/>
      <c r="F63" s="9"/>
      <c r="G63" s="9"/>
      <c r="H63" s="9"/>
      <c r="I63" s="9"/>
    </row>
    <row r="64" spans="1:9" ht="12.75">
      <c r="A64" s="9"/>
      <c r="B64" s="11" t="s">
        <v>629</v>
      </c>
      <c r="C64" s="11">
        <v>2043</v>
      </c>
      <c r="D64" s="11">
        <v>2043</v>
      </c>
      <c r="E64" s="9"/>
      <c r="F64" s="9"/>
      <c r="G64" s="9"/>
      <c r="H64" s="9"/>
      <c r="I64" s="9"/>
    </row>
    <row r="65" spans="1:9" ht="12.75">
      <c r="A65" s="9"/>
      <c r="B65" s="16">
        <v>41339</v>
      </c>
      <c r="C65" s="9"/>
      <c r="D65" s="9"/>
      <c r="E65" s="9"/>
      <c r="F65" s="9"/>
      <c r="G65" s="9"/>
      <c r="H65" s="9"/>
      <c r="I65" s="9"/>
    </row>
    <row r="66" spans="1:9" ht="12.75">
      <c r="A66" s="9">
        <v>37</v>
      </c>
      <c r="B66" s="9" t="s">
        <v>790</v>
      </c>
      <c r="C66" s="9">
        <v>8998</v>
      </c>
      <c r="D66" s="9">
        <v>7189</v>
      </c>
      <c r="E66" s="9"/>
      <c r="F66" s="9"/>
      <c r="G66" s="9">
        <v>1809</v>
      </c>
      <c r="H66" s="9"/>
      <c r="I66" s="9"/>
    </row>
    <row r="67" spans="1:9" ht="12.75">
      <c r="A67" s="9">
        <f>A66+1</f>
        <v>38</v>
      </c>
      <c r="B67" s="9" t="s">
        <v>791</v>
      </c>
      <c r="C67" s="9">
        <v>6933</v>
      </c>
      <c r="D67" s="9">
        <v>6658</v>
      </c>
      <c r="E67" s="9"/>
      <c r="F67" s="9"/>
      <c r="G67" s="9">
        <v>275</v>
      </c>
      <c r="H67" s="9"/>
      <c r="I67" s="9"/>
    </row>
    <row r="68" spans="1:9" ht="12.75">
      <c r="A68" s="9">
        <f>A67+1</f>
        <v>39</v>
      </c>
      <c r="B68" s="9" t="s">
        <v>792</v>
      </c>
      <c r="C68" s="9">
        <v>300</v>
      </c>
      <c r="D68" s="9">
        <v>300</v>
      </c>
      <c r="E68" s="9"/>
      <c r="F68" s="9"/>
      <c r="G68" s="9"/>
      <c r="H68" s="9"/>
      <c r="I68" s="9"/>
    </row>
    <row r="69" spans="1:9" ht="12.75">
      <c r="A69" s="9"/>
      <c r="B69" s="11" t="s">
        <v>629</v>
      </c>
      <c r="C69" s="11">
        <f>SUM(C66:C68)</f>
        <v>16231</v>
      </c>
      <c r="D69" s="11">
        <f>SUM(D66:D68)</f>
        <v>14147</v>
      </c>
      <c r="E69" s="11"/>
      <c r="F69" s="11"/>
      <c r="G69" s="11">
        <f>SUM(G66:G68)</f>
        <v>2084</v>
      </c>
      <c r="H69" s="9"/>
      <c r="I69" s="9"/>
    </row>
    <row r="70" spans="1:9" ht="12.75">
      <c r="A70" s="9"/>
      <c r="B70" s="16">
        <v>41346</v>
      </c>
      <c r="C70" s="9"/>
      <c r="D70" s="9"/>
      <c r="E70" s="9"/>
      <c r="F70" s="9"/>
      <c r="G70" s="9"/>
      <c r="H70" s="9"/>
      <c r="I70" s="9"/>
    </row>
    <row r="71" spans="1:9" ht="12.75">
      <c r="A71" s="9">
        <v>40</v>
      </c>
      <c r="B71" s="9" t="s">
        <v>793</v>
      </c>
      <c r="C71" s="9">
        <v>6200</v>
      </c>
      <c r="D71" s="9"/>
      <c r="E71" s="9"/>
      <c r="F71" s="9"/>
      <c r="G71" s="9">
        <v>6200</v>
      </c>
      <c r="H71" s="9"/>
      <c r="I71" s="9"/>
    </row>
    <row r="72" spans="1:9" ht="12.75">
      <c r="A72" s="9"/>
      <c r="B72" s="11" t="s">
        <v>431</v>
      </c>
      <c r="C72" s="11">
        <v>6200</v>
      </c>
      <c r="D72" s="11"/>
      <c r="E72" s="11"/>
      <c r="F72" s="11"/>
      <c r="G72" s="11">
        <v>6200</v>
      </c>
      <c r="H72" s="9"/>
      <c r="I72" s="9"/>
    </row>
    <row r="73" spans="1:9" ht="12.75">
      <c r="A73" s="9"/>
      <c r="B73" s="112">
        <v>41349</v>
      </c>
      <c r="C73" s="11"/>
      <c r="D73" s="11"/>
      <c r="E73" s="11"/>
      <c r="F73" s="11"/>
      <c r="G73" s="11"/>
      <c r="H73" s="9"/>
      <c r="I73" s="9"/>
    </row>
    <row r="74" spans="1:9" ht="12.75">
      <c r="A74" s="9">
        <v>41</v>
      </c>
      <c r="B74" s="9" t="s">
        <v>794</v>
      </c>
      <c r="C74" s="9">
        <v>8650</v>
      </c>
      <c r="D74" s="9">
        <v>8650</v>
      </c>
      <c r="E74" s="9"/>
      <c r="F74" s="9"/>
      <c r="G74" s="9"/>
      <c r="H74" s="9"/>
      <c r="I74" s="9"/>
    </row>
    <row r="75" spans="1:9" ht="12.75">
      <c r="A75" s="9">
        <f aca="true" t="shared" si="0" ref="A75:A138">A74+1</f>
        <v>42</v>
      </c>
      <c r="B75" s="9" t="s">
        <v>795</v>
      </c>
      <c r="C75" s="9">
        <v>18097</v>
      </c>
      <c r="D75" s="9">
        <v>8060</v>
      </c>
      <c r="E75" s="9"/>
      <c r="F75" s="9"/>
      <c r="G75" s="9">
        <v>10037</v>
      </c>
      <c r="H75" s="9"/>
      <c r="I75" s="9"/>
    </row>
    <row r="76" spans="1:9" ht="12.75">
      <c r="A76" s="9"/>
      <c r="B76" s="11" t="s">
        <v>431</v>
      </c>
      <c r="C76" s="11">
        <f>SUM(C74:C75)</f>
        <v>26747</v>
      </c>
      <c r="D76" s="11">
        <f>SUM(D74:D75)</f>
        <v>16710</v>
      </c>
      <c r="E76" s="11"/>
      <c r="F76" s="11"/>
      <c r="G76" s="11">
        <f>SUM(G74:G75)</f>
        <v>10037</v>
      </c>
      <c r="H76" s="9"/>
      <c r="I76" s="9"/>
    </row>
    <row r="77" spans="1:9" ht="12.75">
      <c r="A77" s="9"/>
      <c r="B77" s="16">
        <v>41353</v>
      </c>
      <c r="C77" s="9"/>
      <c r="D77" s="9"/>
      <c r="E77" s="9"/>
      <c r="F77" s="9"/>
      <c r="G77" s="9"/>
      <c r="H77" s="9"/>
      <c r="I77" s="9"/>
    </row>
    <row r="78" spans="1:9" ht="12.75">
      <c r="A78" s="9">
        <v>44</v>
      </c>
      <c r="B78" s="9" t="s">
        <v>796</v>
      </c>
      <c r="C78" s="9">
        <v>495</v>
      </c>
      <c r="D78" s="9"/>
      <c r="E78" s="9"/>
      <c r="F78" s="9"/>
      <c r="G78" s="9">
        <v>495</v>
      </c>
      <c r="H78" s="9"/>
      <c r="I78" s="9"/>
    </row>
    <row r="79" spans="1:9" ht="12.75">
      <c r="A79" s="9">
        <f t="shared" si="0"/>
        <v>45</v>
      </c>
      <c r="B79" s="9" t="s">
        <v>797</v>
      </c>
      <c r="C79" s="9">
        <v>5000</v>
      </c>
      <c r="D79" s="9">
        <v>2365</v>
      </c>
      <c r="E79" s="9"/>
      <c r="F79" s="9"/>
      <c r="G79" s="9">
        <v>2635</v>
      </c>
      <c r="H79" s="9"/>
      <c r="I79" s="9"/>
    </row>
    <row r="80" spans="1:9" ht="12.75">
      <c r="A80" s="9">
        <v>46</v>
      </c>
      <c r="B80" s="9" t="s">
        <v>798</v>
      </c>
      <c r="C80" s="9">
        <v>6260</v>
      </c>
      <c r="D80" s="9">
        <v>6260</v>
      </c>
      <c r="E80" s="9"/>
      <c r="F80" s="9"/>
      <c r="G80" s="9"/>
      <c r="H80" s="9"/>
      <c r="I80" s="9"/>
    </row>
    <row r="81" spans="1:9" ht="12.75">
      <c r="A81" s="9">
        <f t="shared" si="0"/>
        <v>47</v>
      </c>
      <c r="B81" s="9" t="s">
        <v>799</v>
      </c>
      <c r="C81" s="9">
        <v>5000</v>
      </c>
      <c r="D81" s="9">
        <v>5000</v>
      </c>
      <c r="E81" s="9"/>
      <c r="F81" s="9"/>
      <c r="G81" s="9"/>
      <c r="H81" s="9"/>
      <c r="I81" s="9"/>
    </row>
    <row r="82" spans="1:9" ht="12.75">
      <c r="A82" s="9">
        <f t="shared" si="0"/>
        <v>48</v>
      </c>
      <c r="B82" s="9" t="s">
        <v>800</v>
      </c>
      <c r="C82" s="9">
        <v>5000</v>
      </c>
      <c r="D82" s="9">
        <v>5000</v>
      </c>
      <c r="E82" s="9"/>
      <c r="F82" s="9"/>
      <c r="G82" s="9"/>
      <c r="H82" s="9"/>
      <c r="I82" s="9"/>
    </row>
    <row r="83" spans="1:9" ht="12.75">
      <c r="A83" s="9"/>
      <c r="B83" s="11" t="s">
        <v>431</v>
      </c>
      <c r="C83" s="11">
        <f>SUM(C78:C82)</f>
        <v>21755</v>
      </c>
      <c r="D83" s="11">
        <f>SUM(D78:D82)</f>
        <v>18625</v>
      </c>
      <c r="E83" s="11"/>
      <c r="F83" s="11"/>
      <c r="G83" s="11">
        <f>SUM(G78:G82)</f>
        <v>3130</v>
      </c>
      <c r="H83" s="11"/>
      <c r="I83" s="9"/>
    </row>
    <row r="84" spans="1:9" ht="12.75">
      <c r="A84" s="9"/>
      <c r="B84" s="16">
        <v>41360</v>
      </c>
      <c r="C84" s="9"/>
      <c r="D84" s="9"/>
      <c r="E84" s="9"/>
      <c r="F84" s="9"/>
      <c r="G84" s="9"/>
      <c r="H84" s="9"/>
      <c r="I84" s="9"/>
    </row>
    <row r="85" spans="1:9" ht="12.75">
      <c r="A85" s="9">
        <v>49</v>
      </c>
      <c r="B85" s="9" t="s">
        <v>801</v>
      </c>
      <c r="C85" s="9">
        <v>7000</v>
      </c>
      <c r="D85" s="9">
        <v>4542</v>
      </c>
      <c r="E85" s="9"/>
      <c r="F85" s="9"/>
      <c r="G85" s="9">
        <v>2458</v>
      </c>
      <c r="H85" s="9"/>
      <c r="I85" s="9"/>
    </row>
    <row r="86" spans="1:9" ht="12.75">
      <c r="A86" s="9"/>
      <c r="B86" s="11" t="s">
        <v>431</v>
      </c>
      <c r="C86" s="11">
        <f>SUM(C85)</f>
        <v>7000</v>
      </c>
      <c r="D86" s="11">
        <f>SUM(D85)</f>
        <v>4542</v>
      </c>
      <c r="E86" s="11"/>
      <c r="F86" s="11"/>
      <c r="G86" s="11">
        <f>SUM(G85)</f>
        <v>2458</v>
      </c>
      <c r="H86" s="9"/>
      <c r="I86" s="9"/>
    </row>
    <row r="87" spans="1:9" ht="12.75">
      <c r="A87" s="9"/>
      <c r="B87" s="9"/>
      <c r="C87" s="9"/>
      <c r="D87" s="9"/>
      <c r="E87" s="9"/>
      <c r="F87" s="9"/>
      <c r="G87" s="9"/>
      <c r="H87" s="9"/>
      <c r="I87" s="9"/>
    </row>
    <row r="88" spans="1:9" ht="12.75">
      <c r="A88" s="9"/>
      <c r="B88" s="25" t="s">
        <v>802</v>
      </c>
      <c r="C88" s="25">
        <v>79976</v>
      </c>
      <c r="D88" s="25">
        <v>56067</v>
      </c>
      <c r="E88" s="25"/>
      <c r="F88" s="25"/>
      <c r="G88" s="25">
        <v>23909</v>
      </c>
      <c r="H88" s="9"/>
      <c r="I88" s="9"/>
    </row>
    <row r="89" spans="1:9" ht="12.75">
      <c r="A89" s="9"/>
      <c r="B89" s="9"/>
      <c r="C89" s="9"/>
      <c r="D89" s="9"/>
      <c r="E89" s="9"/>
      <c r="F89" s="9"/>
      <c r="G89" s="9"/>
      <c r="H89" s="9"/>
      <c r="I89" s="9"/>
    </row>
    <row r="90" spans="1:9" ht="12.75">
      <c r="A90" s="9"/>
      <c r="B90" s="25" t="s">
        <v>803</v>
      </c>
      <c r="C90" s="25">
        <v>278532</v>
      </c>
      <c r="D90" s="25">
        <v>143192</v>
      </c>
      <c r="E90" s="25">
        <v>62785</v>
      </c>
      <c r="F90" s="25">
        <v>5190</v>
      </c>
      <c r="G90" s="25">
        <v>65665</v>
      </c>
      <c r="H90" s="25">
        <v>1000</v>
      </c>
      <c r="I90" s="25">
        <v>700</v>
      </c>
    </row>
    <row r="91" spans="1:9" ht="12.75">
      <c r="A91" s="9"/>
      <c r="B91" s="9"/>
      <c r="C91" s="9"/>
      <c r="D91" s="9"/>
      <c r="E91" s="9"/>
      <c r="F91" s="9"/>
      <c r="G91" s="9"/>
      <c r="H91" s="9"/>
      <c r="I91" s="9"/>
    </row>
    <row r="92" spans="1:9" ht="12.75">
      <c r="A92" s="9"/>
      <c r="B92" s="16">
        <v>41367</v>
      </c>
      <c r="C92" s="9"/>
      <c r="D92" s="9"/>
      <c r="E92" s="9"/>
      <c r="F92" s="9"/>
      <c r="G92" s="9"/>
      <c r="H92" s="9"/>
      <c r="I92" s="9"/>
    </row>
    <row r="93" spans="1:9" ht="12.75">
      <c r="A93" s="9">
        <v>50</v>
      </c>
      <c r="B93" s="9" t="s">
        <v>804</v>
      </c>
      <c r="C93" s="9">
        <v>7172</v>
      </c>
      <c r="D93" s="9">
        <v>6100</v>
      </c>
      <c r="E93" s="9"/>
      <c r="F93" s="9"/>
      <c r="G93" s="9">
        <v>1072</v>
      </c>
      <c r="H93" s="9"/>
      <c r="I93" s="9"/>
    </row>
    <row r="94" spans="1:9" ht="12.75">
      <c r="A94" s="9">
        <f t="shared" si="0"/>
        <v>51</v>
      </c>
      <c r="B94" s="9" t="s">
        <v>805</v>
      </c>
      <c r="C94" s="9">
        <v>6960</v>
      </c>
      <c r="D94" s="9">
        <v>6960</v>
      </c>
      <c r="E94" s="9"/>
      <c r="F94" s="9"/>
      <c r="G94" s="9"/>
      <c r="H94" s="9"/>
      <c r="I94" s="9"/>
    </row>
    <row r="95" spans="1:9" ht="12.75">
      <c r="A95" s="9">
        <f t="shared" si="0"/>
        <v>52</v>
      </c>
      <c r="B95" s="9" t="s">
        <v>804</v>
      </c>
      <c r="C95" s="9">
        <v>368</v>
      </c>
      <c r="D95" s="9"/>
      <c r="E95" s="9"/>
      <c r="F95" s="9"/>
      <c r="G95" s="9">
        <v>368</v>
      </c>
      <c r="H95" s="9"/>
      <c r="I95" s="9"/>
    </row>
    <row r="96" spans="1:9" ht="12.75">
      <c r="A96" s="9">
        <f t="shared" si="0"/>
        <v>53</v>
      </c>
      <c r="B96" s="9" t="s">
        <v>806</v>
      </c>
      <c r="C96" s="9">
        <v>6950</v>
      </c>
      <c r="D96" s="9"/>
      <c r="E96" s="9">
        <v>6950</v>
      </c>
      <c r="F96" s="9"/>
      <c r="G96" s="9"/>
      <c r="H96" s="9"/>
      <c r="I96" s="9"/>
    </row>
    <row r="97" spans="1:9" ht="12.75">
      <c r="A97" s="9"/>
      <c r="B97" s="11" t="s">
        <v>431</v>
      </c>
      <c r="C97" s="11">
        <f>SUM(C93:C96)</f>
        <v>21450</v>
      </c>
      <c r="D97" s="11">
        <f>SUM(D93:D96)</f>
        <v>13060</v>
      </c>
      <c r="E97" s="11">
        <f>SUM(E93:E96)</f>
        <v>6950</v>
      </c>
      <c r="F97" s="11"/>
      <c r="G97" s="11">
        <f>SUM(G93:G96)</f>
        <v>1440</v>
      </c>
      <c r="H97" s="9"/>
      <c r="I97" s="9"/>
    </row>
    <row r="98" spans="1:9" ht="12.75">
      <c r="A98" s="9"/>
      <c r="B98" s="16">
        <v>41374</v>
      </c>
      <c r="C98" s="9"/>
      <c r="D98" s="9"/>
      <c r="E98" s="9"/>
      <c r="F98" s="9"/>
      <c r="G98" s="9"/>
      <c r="H98" s="9"/>
      <c r="I98" s="9"/>
    </row>
    <row r="99" spans="1:9" ht="12.75">
      <c r="A99" s="9">
        <v>55</v>
      </c>
      <c r="B99" s="9" t="s">
        <v>811</v>
      </c>
      <c r="C99" s="9">
        <v>4100</v>
      </c>
      <c r="D99" s="9">
        <v>3000</v>
      </c>
      <c r="E99" s="9"/>
      <c r="F99" s="9"/>
      <c r="G99" s="9">
        <v>1100</v>
      </c>
      <c r="H99" s="9"/>
      <c r="I99" s="9"/>
    </row>
    <row r="100" spans="1:9" ht="12.75">
      <c r="A100" s="9">
        <f t="shared" si="0"/>
        <v>56</v>
      </c>
      <c r="B100" s="9" t="s">
        <v>812</v>
      </c>
      <c r="C100" s="9">
        <v>3000</v>
      </c>
      <c r="D100" s="9">
        <v>3000</v>
      </c>
      <c r="E100" s="9"/>
      <c r="F100" s="9"/>
      <c r="G100" s="9"/>
      <c r="H100" s="9"/>
      <c r="I100" s="9"/>
    </row>
    <row r="101" spans="1:9" ht="12.75">
      <c r="A101" s="9">
        <f t="shared" si="0"/>
        <v>57</v>
      </c>
      <c r="B101" s="9" t="s">
        <v>813</v>
      </c>
      <c r="C101" s="9">
        <v>13474.45</v>
      </c>
      <c r="D101" s="9"/>
      <c r="E101" s="9"/>
      <c r="F101" s="9"/>
      <c r="G101" s="9">
        <v>13474.45</v>
      </c>
      <c r="H101" s="9"/>
      <c r="I101" s="9"/>
    </row>
    <row r="102" spans="1:9" ht="12.75">
      <c r="A102" s="9"/>
      <c r="B102" s="11" t="s">
        <v>431</v>
      </c>
      <c r="C102" s="11">
        <f>SUM(C99:C101)</f>
        <v>20574.45</v>
      </c>
      <c r="D102" s="11">
        <f>SUM(D99:D101)</f>
        <v>6000</v>
      </c>
      <c r="E102" s="11"/>
      <c r="F102" s="11"/>
      <c r="G102" s="11">
        <f>SUM(G99:G101)</f>
        <v>14574.45</v>
      </c>
      <c r="H102" s="11"/>
      <c r="I102" s="11"/>
    </row>
    <row r="103" spans="1:9" ht="12.75">
      <c r="A103" s="9"/>
      <c r="B103" s="16">
        <v>41381</v>
      </c>
      <c r="C103" s="9"/>
      <c r="D103" s="9"/>
      <c r="E103" s="9"/>
      <c r="F103" s="9"/>
      <c r="G103" s="9"/>
      <c r="H103" s="9"/>
      <c r="I103" s="9"/>
    </row>
    <row r="104" spans="1:9" ht="12.75">
      <c r="A104" s="9">
        <v>58</v>
      </c>
      <c r="B104" s="9" t="s">
        <v>814</v>
      </c>
      <c r="C104" s="9">
        <v>5983</v>
      </c>
      <c r="D104" s="9">
        <v>5983</v>
      </c>
      <c r="E104" s="9"/>
      <c r="F104" s="9"/>
      <c r="G104" s="9"/>
      <c r="H104" s="9"/>
      <c r="I104" s="9"/>
    </row>
    <row r="105" spans="1:9" ht="12.75">
      <c r="A105" s="9">
        <f t="shared" si="0"/>
        <v>59</v>
      </c>
      <c r="B105" s="9" t="s">
        <v>815</v>
      </c>
      <c r="C105" s="9">
        <v>3000</v>
      </c>
      <c r="D105" s="9">
        <v>3000</v>
      </c>
      <c r="E105" s="9"/>
      <c r="F105" s="9"/>
      <c r="G105" s="9"/>
      <c r="H105" s="9"/>
      <c r="I105" s="9"/>
    </row>
    <row r="106" spans="1:9" ht="12.75">
      <c r="A106" s="9">
        <f t="shared" si="0"/>
        <v>60</v>
      </c>
      <c r="B106" s="9" t="s">
        <v>816</v>
      </c>
      <c r="C106" s="9">
        <v>6000</v>
      </c>
      <c r="D106" s="9">
        <v>6000</v>
      </c>
      <c r="E106" s="9"/>
      <c r="F106" s="9"/>
      <c r="G106" s="9"/>
      <c r="H106" s="9"/>
      <c r="I106" s="9"/>
    </row>
    <row r="107" spans="1:9" ht="12.75">
      <c r="A107" s="9">
        <f t="shared" si="0"/>
        <v>61</v>
      </c>
      <c r="B107" s="9" t="s">
        <v>817</v>
      </c>
      <c r="C107" s="9">
        <v>7999</v>
      </c>
      <c r="D107" s="9">
        <v>6407</v>
      </c>
      <c r="E107" s="9"/>
      <c r="F107" s="9"/>
      <c r="G107" s="9">
        <v>1592</v>
      </c>
      <c r="H107" s="9"/>
      <c r="I107" s="9"/>
    </row>
    <row r="108" spans="1:9" ht="12.75">
      <c r="A108" s="9">
        <f t="shared" si="0"/>
        <v>62</v>
      </c>
      <c r="B108" s="9" t="s">
        <v>818</v>
      </c>
      <c r="C108" s="9">
        <v>6000</v>
      </c>
      <c r="D108" s="9">
        <v>6000</v>
      </c>
      <c r="E108" s="9"/>
      <c r="F108" s="9"/>
      <c r="G108" s="9"/>
      <c r="H108" s="9"/>
      <c r="I108" s="9"/>
    </row>
    <row r="109" spans="1:9" ht="12.75">
      <c r="A109" s="9">
        <f t="shared" si="0"/>
        <v>63</v>
      </c>
      <c r="B109" s="9" t="s">
        <v>819</v>
      </c>
      <c r="C109" s="9">
        <v>6000</v>
      </c>
      <c r="D109" s="9">
        <v>6000</v>
      </c>
      <c r="E109" s="9"/>
      <c r="F109" s="9"/>
      <c r="G109" s="9"/>
      <c r="H109" s="9"/>
      <c r="I109" s="9"/>
    </row>
    <row r="110" spans="1:9" ht="12.75">
      <c r="A110" s="9">
        <f t="shared" si="0"/>
        <v>64</v>
      </c>
      <c r="B110" s="9" t="s">
        <v>820</v>
      </c>
      <c r="C110" s="9">
        <v>6000</v>
      </c>
      <c r="D110" s="9">
        <v>6000</v>
      </c>
      <c r="E110" s="9"/>
      <c r="F110" s="9"/>
      <c r="G110" s="9"/>
      <c r="H110" s="9"/>
      <c r="I110" s="9"/>
    </row>
    <row r="111" spans="1:9" ht="12.75">
      <c r="A111" s="9">
        <f t="shared" si="0"/>
        <v>65</v>
      </c>
      <c r="B111" s="9" t="s">
        <v>821</v>
      </c>
      <c r="C111" s="9">
        <v>6017</v>
      </c>
      <c r="D111" s="9">
        <v>6017</v>
      </c>
      <c r="E111" s="9"/>
      <c r="F111" s="9"/>
      <c r="G111" s="9"/>
      <c r="H111" s="9"/>
      <c r="I111" s="9"/>
    </row>
    <row r="112" spans="1:9" ht="12.75">
      <c r="A112" s="9">
        <f t="shared" si="0"/>
        <v>66</v>
      </c>
      <c r="B112" s="9" t="s">
        <v>822</v>
      </c>
      <c r="C112" s="9">
        <v>3000</v>
      </c>
      <c r="D112" s="9">
        <v>3000</v>
      </c>
      <c r="E112" s="9"/>
      <c r="F112" s="9"/>
      <c r="G112" s="9"/>
      <c r="H112" s="9"/>
      <c r="I112" s="9"/>
    </row>
    <row r="113" spans="1:9" ht="12.75">
      <c r="A113" s="9">
        <f t="shared" si="0"/>
        <v>67</v>
      </c>
      <c r="B113" s="9" t="s">
        <v>823</v>
      </c>
      <c r="C113" s="9">
        <v>3000</v>
      </c>
      <c r="D113" s="9">
        <v>3000</v>
      </c>
      <c r="E113" s="9"/>
      <c r="F113" s="9"/>
      <c r="G113" s="9"/>
      <c r="H113" s="9"/>
      <c r="I113" s="9"/>
    </row>
    <row r="114" spans="1:9" ht="12.75">
      <c r="A114" s="9">
        <f t="shared" si="0"/>
        <v>68</v>
      </c>
      <c r="B114" s="9" t="s">
        <v>824</v>
      </c>
      <c r="C114" s="9">
        <v>4000</v>
      </c>
      <c r="D114" s="9">
        <v>4000</v>
      </c>
      <c r="E114" s="9"/>
      <c r="F114" s="9"/>
      <c r="G114" s="9"/>
      <c r="H114" s="9"/>
      <c r="I114" s="9"/>
    </row>
    <row r="115" spans="1:9" ht="12.75">
      <c r="A115" s="9">
        <f t="shared" si="0"/>
        <v>69</v>
      </c>
      <c r="B115" s="9" t="s">
        <v>825</v>
      </c>
      <c r="C115" s="9">
        <v>4000</v>
      </c>
      <c r="D115" s="9">
        <v>4000</v>
      </c>
      <c r="E115" s="9"/>
      <c r="F115" s="9"/>
      <c r="G115" s="9"/>
      <c r="H115" s="9"/>
      <c r="I115" s="9"/>
    </row>
    <row r="116" spans="1:9" ht="12.75">
      <c r="A116" s="9">
        <f t="shared" si="0"/>
        <v>70</v>
      </c>
      <c r="B116" s="9" t="s">
        <v>826</v>
      </c>
      <c r="C116" s="9">
        <v>22139</v>
      </c>
      <c r="D116" s="9"/>
      <c r="E116" s="9">
        <v>10320</v>
      </c>
      <c r="F116" s="9"/>
      <c r="G116" s="9">
        <v>11819</v>
      </c>
      <c r="H116" s="9"/>
      <c r="I116" s="9"/>
    </row>
    <row r="117" spans="1:9" ht="12.75">
      <c r="A117" s="9">
        <f t="shared" si="0"/>
        <v>71</v>
      </c>
      <c r="B117" s="9" t="s">
        <v>827</v>
      </c>
      <c r="C117" s="9">
        <v>7475</v>
      </c>
      <c r="D117" s="9">
        <v>6100</v>
      </c>
      <c r="E117" s="9"/>
      <c r="F117" s="9"/>
      <c r="G117" s="9">
        <v>1375</v>
      </c>
      <c r="H117" s="9"/>
      <c r="I117" s="9"/>
    </row>
    <row r="118" spans="1:9" ht="12.75">
      <c r="A118" s="9">
        <f t="shared" si="0"/>
        <v>72</v>
      </c>
      <c r="B118" s="9" t="s">
        <v>828</v>
      </c>
      <c r="C118" s="9">
        <v>5000</v>
      </c>
      <c r="D118" s="9">
        <v>4045</v>
      </c>
      <c r="E118" s="9"/>
      <c r="F118" s="9">
        <v>388</v>
      </c>
      <c r="G118" s="9">
        <v>567</v>
      </c>
      <c r="H118" s="9"/>
      <c r="I118" s="9"/>
    </row>
    <row r="119" spans="1:9" ht="12.75">
      <c r="A119" s="9">
        <f t="shared" si="0"/>
        <v>73</v>
      </c>
      <c r="B119" s="9" t="s">
        <v>829</v>
      </c>
      <c r="C119" s="9">
        <v>8723</v>
      </c>
      <c r="D119" s="9">
        <v>5973</v>
      </c>
      <c r="E119" s="9"/>
      <c r="F119" s="9"/>
      <c r="G119" s="9">
        <v>2750</v>
      </c>
      <c r="H119" s="9"/>
      <c r="I119" s="9"/>
    </row>
    <row r="120" spans="1:9" ht="12.75">
      <c r="A120" s="9">
        <f t="shared" si="0"/>
        <v>74</v>
      </c>
      <c r="B120" s="9" t="s">
        <v>830</v>
      </c>
      <c r="C120" s="9">
        <v>8100</v>
      </c>
      <c r="D120" s="9">
        <v>8100</v>
      </c>
      <c r="E120" s="9"/>
      <c r="F120" s="9"/>
      <c r="G120" s="9"/>
      <c r="H120" s="9"/>
      <c r="I120" s="9"/>
    </row>
    <row r="121" spans="1:9" ht="12.75">
      <c r="A121" s="9">
        <f t="shared" si="0"/>
        <v>75</v>
      </c>
      <c r="B121" s="9" t="s">
        <v>831</v>
      </c>
      <c r="C121" s="9">
        <v>4000</v>
      </c>
      <c r="D121" s="9">
        <v>4000</v>
      </c>
      <c r="E121" s="9"/>
      <c r="F121" s="9"/>
      <c r="G121" s="9"/>
      <c r="H121" s="9"/>
      <c r="I121" s="9"/>
    </row>
    <row r="122" spans="1:9" ht="12.75">
      <c r="A122" s="9">
        <f t="shared" si="0"/>
        <v>76</v>
      </c>
      <c r="B122" s="9" t="s">
        <v>832</v>
      </c>
      <c r="C122" s="9">
        <v>6755</v>
      </c>
      <c r="D122" s="9">
        <v>6755</v>
      </c>
      <c r="E122" s="9"/>
      <c r="F122" s="9"/>
      <c r="G122" s="9"/>
      <c r="H122" s="9"/>
      <c r="I122" s="9"/>
    </row>
    <row r="123" spans="1:9" ht="12.75">
      <c r="A123" s="9"/>
      <c r="B123" s="11" t="s">
        <v>431</v>
      </c>
      <c r="C123" s="11">
        <f>SUM(C104:C122)</f>
        <v>123191</v>
      </c>
      <c r="D123" s="11">
        <f>SUM(D104:D122)</f>
        <v>94380</v>
      </c>
      <c r="E123" s="11">
        <f>SUM(E104:E122)</f>
        <v>10320</v>
      </c>
      <c r="F123" s="11">
        <f>SUM(F104:F122)</f>
        <v>388</v>
      </c>
      <c r="G123" s="11">
        <f>SUM(G104:G122)</f>
        <v>18103</v>
      </c>
      <c r="H123" s="9"/>
      <c r="I123" s="9"/>
    </row>
    <row r="124" spans="1:9" ht="12.75">
      <c r="A124" s="9"/>
      <c r="B124" s="16">
        <v>41388</v>
      </c>
      <c r="C124" s="9"/>
      <c r="D124" s="9"/>
      <c r="E124" s="9"/>
      <c r="F124" s="9"/>
      <c r="G124" s="9"/>
      <c r="H124" s="9"/>
      <c r="I124" s="9"/>
    </row>
    <row r="125" spans="1:9" ht="12.75">
      <c r="A125" s="9">
        <v>77</v>
      </c>
      <c r="B125" s="9" t="s">
        <v>833</v>
      </c>
      <c r="C125" s="9">
        <v>7132</v>
      </c>
      <c r="D125" s="9">
        <v>6582</v>
      </c>
      <c r="E125" s="9"/>
      <c r="F125" s="9"/>
      <c r="G125" s="9">
        <v>550</v>
      </c>
      <c r="H125" s="9"/>
      <c r="I125" s="9"/>
    </row>
    <row r="126" spans="1:9" ht="12.75">
      <c r="A126" s="9">
        <f t="shared" si="0"/>
        <v>78</v>
      </c>
      <c r="B126" s="9" t="s">
        <v>834</v>
      </c>
      <c r="C126" s="9">
        <v>6889</v>
      </c>
      <c r="D126" s="9">
        <v>6064</v>
      </c>
      <c r="E126" s="9"/>
      <c r="F126" s="9"/>
      <c r="G126" s="9">
        <v>825</v>
      </c>
      <c r="H126" s="9"/>
      <c r="I126" s="9"/>
    </row>
    <row r="127" spans="1:9" ht="12.75">
      <c r="A127" s="9">
        <f t="shared" si="0"/>
        <v>79</v>
      </c>
      <c r="B127" s="9" t="s">
        <v>835</v>
      </c>
      <c r="C127" s="9">
        <v>8327</v>
      </c>
      <c r="D127" s="9">
        <v>5027</v>
      </c>
      <c r="E127" s="9"/>
      <c r="F127" s="9"/>
      <c r="G127" s="9">
        <v>3300</v>
      </c>
      <c r="H127" s="9"/>
      <c r="I127" s="9"/>
    </row>
    <row r="128" spans="1:9" ht="12.75">
      <c r="A128" s="9">
        <f t="shared" si="0"/>
        <v>80</v>
      </c>
      <c r="B128" s="9" t="s">
        <v>836</v>
      </c>
      <c r="C128" s="9">
        <v>32826</v>
      </c>
      <c r="D128" s="9">
        <v>6548</v>
      </c>
      <c r="E128" s="9">
        <v>11278</v>
      </c>
      <c r="F128" s="9"/>
      <c r="G128" s="9">
        <v>15000</v>
      </c>
      <c r="H128" s="9"/>
      <c r="I128" s="9"/>
    </row>
    <row r="129" spans="1:9" ht="12.75">
      <c r="A129" s="9">
        <f t="shared" si="0"/>
        <v>81</v>
      </c>
      <c r="B129" s="9" t="s">
        <v>837</v>
      </c>
      <c r="C129" s="9">
        <v>7159</v>
      </c>
      <c r="D129" s="9">
        <v>6161</v>
      </c>
      <c r="E129" s="9"/>
      <c r="F129" s="9"/>
      <c r="G129" s="9">
        <v>998</v>
      </c>
      <c r="H129" s="9"/>
      <c r="I129" s="9"/>
    </row>
    <row r="130" spans="1:9" ht="12.75">
      <c r="A130" s="9">
        <f t="shared" si="0"/>
        <v>82</v>
      </c>
      <c r="B130" s="9" t="s">
        <v>838</v>
      </c>
      <c r="C130" s="9">
        <v>5000</v>
      </c>
      <c r="D130" s="9"/>
      <c r="E130" s="9"/>
      <c r="F130" s="9"/>
      <c r="G130" s="9">
        <v>5000</v>
      </c>
      <c r="H130" s="9"/>
      <c r="I130" s="9"/>
    </row>
    <row r="131" spans="1:9" ht="12.75">
      <c r="A131" s="9">
        <f t="shared" si="0"/>
        <v>83</v>
      </c>
      <c r="B131" s="9" t="s">
        <v>839</v>
      </c>
      <c r="C131" s="9">
        <v>6000</v>
      </c>
      <c r="D131" s="9">
        <v>5450</v>
      </c>
      <c r="E131" s="9"/>
      <c r="F131" s="9"/>
      <c r="G131" s="9">
        <v>550</v>
      </c>
      <c r="H131" s="9"/>
      <c r="I131" s="9"/>
    </row>
    <row r="132" spans="1:9" ht="12.75">
      <c r="A132" s="9">
        <f t="shared" si="0"/>
        <v>84</v>
      </c>
      <c r="B132" s="9" t="s">
        <v>840</v>
      </c>
      <c r="C132" s="9">
        <v>11000</v>
      </c>
      <c r="D132" s="9">
        <v>10450</v>
      </c>
      <c r="E132" s="9"/>
      <c r="F132" s="9"/>
      <c r="G132" s="9">
        <v>550</v>
      </c>
      <c r="H132" s="9"/>
      <c r="I132" s="9"/>
    </row>
    <row r="133" spans="1:9" ht="12.75">
      <c r="A133" s="9">
        <f t="shared" si="0"/>
        <v>85</v>
      </c>
      <c r="B133" s="9" t="s">
        <v>841</v>
      </c>
      <c r="C133" s="9">
        <v>385</v>
      </c>
      <c r="D133" s="9"/>
      <c r="E133" s="9"/>
      <c r="F133" s="9">
        <v>385</v>
      </c>
      <c r="G133" s="9"/>
      <c r="H133" s="9"/>
      <c r="I133" s="9"/>
    </row>
    <row r="134" spans="1:9" ht="12.75">
      <c r="A134" s="9">
        <f t="shared" si="0"/>
        <v>86</v>
      </c>
      <c r="B134" s="9" t="s">
        <v>842</v>
      </c>
      <c r="C134" s="9">
        <v>374</v>
      </c>
      <c r="D134" s="9"/>
      <c r="E134" s="9"/>
      <c r="F134" s="9">
        <v>374</v>
      </c>
      <c r="G134" s="9"/>
      <c r="H134" s="9"/>
      <c r="I134" s="9"/>
    </row>
    <row r="135" spans="1:9" ht="12.75">
      <c r="A135" s="9">
        <f t="shared" si="0"/>
        <v>87</v>
      </c>
      <c r="B135" s="9" t="s">
        <v>843</v>
      </c>
      <c r="C135" s="9">
        <v>5829</v>
      </c>
      <c r="D135" s="9">
        <v>5004</v>
      </c>
      <c r="E135" s="9"/>
      <c r="F135" s="9"/>
      <c r="G135" s="9">
        <v>825</v>
      </c>
      <c r="H135" s="9"/>
      <c r="I135" s="9"/>
    </row>
    <row r="136" spans="1:9" ht="12.75">
      <c r="A136" s="9">
        <f t="shared" si="0"/>
        <v>88</v>
      </c>
      <c r="B136" s="9" t="s">
        <v>844</v>
      </c>
      <c r="C136" s="9">
        <v>4300</v>
      </c>
      <c r="D136" s="9">
        <v>4300</v>
      </c>
      <c r="E136" s="9"/>
      <c r="F136" s="9"/>
      <c r="G136" s="9"/>
      <c r="H136" s="9"/>
      <c r="I136" s="9"/>
    </row>
    <row r="137" spans="1:9" ht="12.75">
      <c r="A137" s="9">
        <f t="shared" si="0"/>
        <v>89</v>
      </c>
      <c r="B137" s="9" t="s">
        <v>845</v>
      </c>
      <c r="C137" s="9">
        <v>4200</v>
      </c>
      <c r="D137" s="9">
        <v>4200</v>
      </c>
      <c r="E137" s="9"/>
      <c r="F137" s="9"/>
      <c r="G137" s="9"/>
      <c r="H137" s="9"/>
      <c r="I137" s="9"/>
    </row>
    <row r="138" spans="1:9" ht="12.75">
      <c r="A138" s="9">
        <f t="shared" si="0"/>
        <v>90</v>
      </c>
      <c r="B138" s="9" t="s">
        <v>846</v>
      </c>
      <c r="C138" s="9">
        <v>10790</v>
      </c>
      <c r="D138" s="9">
        <v>6790</v>
      </c>
      <c r="E138" s="9"/>
      <c r="F138" s="9"/>
      <c r="G138" s="9">
        <v>4000</v>
      </c>
      <c r="H138" s="9"/>
      <c r="I138" s="9"/>
    </row>
    <row r="139" spans="1:9" ht="12.75">
      <c r="A139" s="9">
        <f aca="true" t="shared" si="1" ref="A139:A202">A138+1</f>
        <v>91</v>
      </c>
      <c r="B139" s="9" t="s">
        <v>847</v>
      </c>
      <c r="C139" s="9">
        <v>7120</v>
      </c>
      <c r="D139" s="9">
        <v>6120</v>
      </c>
      <c r="E139" s="9"/>
      <c r="F139" s="9"/>
      <c r="G139" s="9">
        <v>1000</v>
      </c>
      <c r="H139" s="9"/>
      <c r="I139" s="9"/>
    </row>
    <row r="140" spans="1:9" ht="12.75">
      <c r="A140" s="9">
        <f t="shared" si="1"/>
        <v>92</v>
      </c>
      <c r="B140" s="9" t="s">
        <v>848</v>
      </c>
      <c r="C140" s="9">
        <v>6715</v>
      </c>
      <c r="D140" s="9">
        <v>6216</v>
      </c>
      <c r="E140" s="9"/>
      <c r="F140" s="9"/>
      <c r="G140" s="9">
        <v>499</v>
      </c>
      <c r="H140" s="9"/>
      <c r="I140" s="9"/>
    </row>
    <row r="141" spans="1:9" ht="12.75">
      <c r="A141" s="9">
        <f t="shared" si="1"/>
        <v>93</v>
      </c>
      <c r="B141" s="9" t="s">
        <v>849</v>
      </c>
      <c r="C141" s="9">
        <v>6330</v>
      </c>
      <c r="D141" s="9">
        <v>6330</v>
      </c>
      <c r="E141" s="9"/>
      <c r="F141" s="9"/>
      <c r="G141" s="9"/>
      <c r="H141" s="9"/>
      <c r="I141" s="9"/>
    </row>
    <row r="142" spans="1:9" ht="12.75">
      <c r="A142" s="9">
        <f t="shared" si="1"/>
        <v>94</v>
      </c>
      <c r="B142" s="9" t="s">
        <v>850</v>
      </c>
      <c r="C142" s="9">
        <v>5000</v>
      </c>
      <c r="D142" s="9">
        <v>5000</v>
      </c>
      <c r="E142" s="9"/>
      <c r="F142" s="9"/>
      <c r="G142" s="9"/>
      <c r="H142" s="9"/>
      <c r="I142" s="9"/>
    </row>
    <row r="143" spans="1:9" ht="12.75">
      <c r="A143" s="9"/>
      <c r="B143" s="11" t="s">
        <v>431</v>
      </c>
      <c r="C143" s="11">
        <f>SUM(C125:C142)</f>
        <v>135376</v>
      </c>
      <c r="D143" s="11">
        <f>SUM(D125:D142)</f>
        <v>90242</v>
      </c>
      <c r="E143" s="11">
        <f>SUM(E125:E142)</f>
        <v>11278</v>
      </c>
      <c r="F143" s="11">
        <f>SUM(F125:F142)</f>
        <v>759</v>
      </c>
      <c r="G143" s="11">
        <f>SUM(G125:G142)</f>
        <v>33097</v>
      </c>
      <c r="H143" s="9"/>
      <c r="I143" s="9"/>
    </row>
    <row r="144" spans="1:9" ht="12.7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2.75">
      <c r="A145" s="9"/>
      <c r="B145" s="25" t="s">
        <v>851</v>
      </c>
      <c r="C145" s="25">
        <v>300591.45</v>
      </c>
      <c r="D145" s="25">
        <v>203682</v>
      </c>
      <c r="E145" s="25">
        <v>28548</v>
      </c>
      <c r="F145" s="25">
        <v>1147</v>
      </c>
      <c r="G145" s="25">
        <v>67214.45</v>
      </c>
      <c r="H145" s="9"/>
      <c r="I145" s="9"/>
    </row>
    <row r="146" spans="1:9" ht="12.75">
      <c r="A146" s="9"/>
      <c r="B146" s="16">
        <v>41396</v>
      </c>
      <c r="C146" s="9"/>
      <c r="D146" s="9"/>
      <c r="E146" s="9"/>
      <c r="F146" s="9"/>
      <c r="G146" s="9"/>
      <c r="H146" s="9"/>
      <c r="I146" s="9"/>
    </row>
    <row r="147" spans="1:9" ht="12.75">
      <c r="A147" s="9">
        <v>95</v>
      </c>
      <c r="B147" s="9" t="s">
        <v>911</v>
      </c>
      <c r="C147" s="9">
        <v>787</v>
      </c>
      <c r="D147" s="9">
        <v>787</v>
      </c>
      <c r="E147" s="9"/>
      <c r="F147" s="9"/>
      <c r="G147" s="9"/>
      <c r="H147" s="9"/>
      <c r="I147" s="9"/>
    </row>
    <row r="148" spans="1:9" ht="12.75">
      <c r="A148" s="9">
        <f t="shared" si="1"/>
        <v>96</v>
      </c>
      <c r="B148" s="9" t="s">
        <v>912</v>
      </c>
      <c r="C148" s="9">
        <v>3000</v>
      </c>
      <c r="D148" s="9"/>
      <c r="E148" s="9"/>
      <c r="F148" s="9"/>
      <c r="G148" s="9">
        <v>3000</v>
      </c>
      <c r="H148" s="9"/>
      <c r="I148" s="9"/>
    </row>
    <row r="149" spans="1:9" ht="12.75">
      <c r="A149" s="9">
        <f t="shared" si="1"/>
        <v>97</v>
      </c>
      <c r="B149" s="9" t="s">
        <v>913</v>
      </c>
      <c r="C149" s="9">
        <v>8000</v>
      </c>
      <c r="D149" s="9">
        <v>6144</v>
      </c>
      <c r="E149" s="9"/>
      <c r="F149" s="9"/>
      <c r="G149" s="9">
        <v>1856</v>
      </c>
      <c r="H149" s="9"/>
      <c r="I149" s="9"/>
    </row>
    <row r="150" spans="1:9" ht="12.75">
      <c r="A150" s="9">
        <f t="shared" si="1"/>
        <v>98</v>
      </c>
      <c r="B150" s="9" t="s">
        <v>914</v>
      </c>
      <c r="C150" s="9">
        <v>5000</v>
      </c>
      <c r="D150" s="9"/>
      <c r="E150" s="9"/>
      <c r="F150" s="9"/>
      <c r="G150" s="9">
        <v>5000</v>
      </c>
      <c r="H150" s="9"/>
      <c r="I150" s="9"/>
    </row>
    <row r="151" spans="1:9" ht="12.75">
      <c r="A151" s="9">
        <f t="shared" si="1"/>
        <v>99</v>
      </c>
      <c r="B151" s="9" t="s">
        <v>915</v>
      </c>
      <c r="C151" s="9">
        <v>1000</v>
      </c>
      <c r="D151" s="9">
        <v>1000</v>
      </c>
      <c r="E151" s="9"/>
      <c r="F151" s="9"/>
      <c r="G151" s="9"/>
      <c r="H151" s="9"/>
      <c r="I151" s="9"/>
    </row>
    <row r="152" spans="1:9" ht="12.75">
      <c r="A152" s="9">
        <f t="shared" si="1"/>
        <v>100</v>
      </c>
      <c r="B152" s="9" t="s">
        <v>916</v>
      </c>
      <c r="C152" s="9">
        <v>1650</v>
      </c>
      <c r="D152" s="9"/>
      <c r="E152" s="9"/>
      <c r="F152" s="9"/>
      <c r="G152" s="9">
        <v>1650</v>
      </c>
      <c r="H152" s="9"/>
      <c r="I152" s="9"/>
    </row>
    <row r="153" spans="1:9" ht="12.75">
      <c r="A153" s="9">
        <f t="shared" si="1"/>
        <v>101</v>
      </c>
      <c r="B153" s="9" t="s">
        <v>917</v>
      </c>
      <c r="C153" s="9">
        <v>6671</v>
      </c>
      <c r="D153" s="9">
        <v>6671</v>
      </c>
      <c r="E153" s="9"/>
      <c r="F153" s="9"/>
      <c r="G153" s="9"/>
      <c r="H153" s="9"/>
      <c r="I153" s="9"/>
    </row>
    <row r="154" spans="1:9" ht="12.75">
      <c r="A154" s="9"/>
      <c r="B154" s="11" t="s">
        <v>431</v>
      </c>
      <c r="C154" s="11">
        <f>SUM(C147:C153)</f>
        <v>26108</v>
      </c>
      <c r="D154" s="11">
        <f>SUM(D147:D153)</f>
        <v>14602</v>
      </c>
      <c r="E154" s="11"/>
      <c r="F154" s="11"/>
      <c r="G154" s="11">
        <f>SUM(G147:G153)</f>
        <v>11506</v>
      </c>
      <c r="H154" s="9"/>
      <c r="I154" s="9"/>
    </row>
    <row r="155" spans="1:9" ht="12.75">
      <c r="A155" s="9"/>
      <c r="B155" s="16">
        <v>41397</v>
      </c>
      <c r="C155" s="9"/>
      <c r="D155" s="9"/>
      <c r="E155" s="9"/>
      <c r="F155" s="9"/>
      <c r="G155" s="9"/>
      <c r="H155" s="9"/>
      <c r="I155" s="9"/>
    </row>
    <row r="156" spans="1:9" ht="12.75">
      <c r="A156" s="9">
        <v>102</v>
      </c>
      <c r="B156" s="9" t="s">
        <v>918</v>
      </c>
      <c r="C156" s="9">
        <v>7878</v>
      </c>
      <c r="D156" s="9">
        <v>7878</v>
      </c>
      <c r="E156" s="9"/>
      <c r="F156" s="9"/>
      <c r="G156" s="9"/>
      <c r="H156" s="9"/>
      <c r="I156" s="9"/>
    </row>
    <row r="157" spans="1:9" ht="12.75">
      <c r="A157" s="9">
        <f t="shared" si="1"/>
        <v>103</v>
      </c>
      <c r="B157" s="9" t="s">
        <v>707</v>
      </c>
      <c r="C157" s="9">
        <v>6975</v>
      </c>
      <c r="D157" s="9">
        <v>6975</v>
      </c>
      <c r="E157" s="9"/>
      <c r="F157" s="9"/>
      <c r="G157" s="9"/>
      <c r="H157" s="9"/>
      <c r="I157" s="9"/>
    </row>
    <row r="158" spans="1:9" ht="12.75">
      <c r="A158" s="9">
        <f t="shared" si="1"/>
        <v>104</v>
      </c>
      <c r="B158" s="9" t="s">
        <v>919</v>
      </c>
      <c r="C158" s="9">
        <v>7121</v>
      </c>
      <c r="D158" s="9">
        <v>7121</v>
      </c>
      <c r="E158" s="9"/>
      <c r="F158" s="9"/>
      <c r="G158" s="9"/>
      <c r="H158" s="9"/>
      <c r="I158" s="9"/>
    </row>
    <row r="159" spans="1:9" ht="12.75">
      <c r="A159" s="9">
        <v>107</v>
      </c>
      <c r="B159" s="9" t="s">
        <v>920</v>
      </c>
      <c r="C159" s="9">
        <v>7764</v>
      </c>
      <c r="D159" s="9">
        <v>6939</v>
      </c>
      <c r="E159" s="9"/>
      <c r="F159" s="9"/>
      <c r="G159" s="9">
        <v>825</v>
      </c>
      <c r="H159" s="9"/>
      <c r="I159" s="9"/>
    </row>
    <row r="160" spans="1:9" ht="12.75">
      <c r="A160" s="9">
        <f t="shared" si="1"/>
        <v>108</v>
      </c>
      <c r="B160" s="9" t="s">
        <v>921</v>
      </c>
      <c r="C160" s="9">
        <v>6828</v>
      </c>
      <c r="D160" s="9">
        <v>6003</v>
      </c>
      <c r="E160" s="9"/>
      <c r="F160" s="9"/>
      <c r="G160" s="9">
        <v>825</v>
      </c>
      <c r="H160" s="9"/>
      <c r="I160" s="9"/>
    </row>
    <row r="161" spans="1:9" ht="12.75">
      <c r="A161" s="9">
        <f t="shared" si="1"/>
        <v>109</v>
      </c>
      <c r="B161" s="9" t="s">
        <v>922</v>
      </c>
      <c r="C161" s="9">
        <v>5500</v>
      </c>
      <c r="D161" s="9">
        <v>2500</v>
      </c>
      <c r="E161" s="9"/>
      <c r="F161" s="9"/>
      <c r="G161" s="9">
        <v>3000</v>
      </c>
      <c r="H161" s="9"/>
      <c r="I161" s="9"/>
    </row>
    <row r="162" spans="1:9" ht="12.75">
      <c r="A162" s="9">
        <f t="shared" si="1"/>
        <v>110</v>
      </c>
      <c r="B162" s="9" t="s">
        <v>923</v>
      </c>
      <c r="C162" s="9">
        <v>7000</v>
      </c>
      <c r="D162" s="9">
        <v>6242</v>
      </c>
      <c r="E162" s="9"/>
      <c r="F162" s="9"/>
      <c r="G162" s="9">
        <v>758</v>
      </c>
      <c r="H162" s="9"/>
      <c r="I162" s="9"/>
    </row>
    <row r="163" spans="1:9" ht="12.75">
      <c r="A163" s="9">
        <f t="shared" si="1"/>
        <v>111</v>
      </c>
      <c r="B163" s="9" t="s">
        <v>924</v>
      </c>
      <c r="C163" s="9">
        <v>6252</v>
      </c>
      <c r="D163" s="9">
        <v>6252</v>
      </c>
      <c r="E163" s="9"/>
      <c r="F163" s="9"/>
      <c r="G163" s="9"/>
      <c r="H163" s="9"/>
      <c r="I163" s="9"/>
    </row>
    <row r="164" spans="1:9" ht="12.75">
      <c r="A164" s="9">
        <f t="shared" si="1"/>
        <v>112</v>
      </c>
      <c r="B164" s="9" t="s">
        <v>925</v>
      </c>
      <c r="C164" s="9">
        <v>7400</v>
      </c>
      <c r="D164" s="9">
        <v>6973</v>
      </c>
      <c r="E164" s="9"/>
      <c r="F164" s="9">
        <v>427</v>
      </c>
      <c r="G164" s="9"/>
      <c r="H164" s="9"/>
      <c r="I164" s="9"/>
    </row>
    <row r="165" spans="1:9" ht="12.75">
      <c r="A165" s="9">
        <f t="shared" si="1"/>
        <v>113</v>
      </c>
      <c r="B165" s="9" t="s">
        <v>926</v>
      </c>
      <c r="C165" s="9">
        <v>6454</v>
      </c>
      <c r="D165" s="9">
        <v>6454</v>
      </c>
      <c r="E165" s="9"/>
      <c r="F165" s="9"/>
      <c r="G165" s="9"/>
      <c r="H165" s="9"/>
      <c r="I165" s="9"/>
    </row>
    <row r="166" spans="1:9" ht="12.75">
      <c r="A166" s="9">
        <f t="shared" si="1"/>
        <v>114</v>
      </c>
      <c r="B166" s="9" t="s">
        <v>799</v>
      </c>
      <c r="C166" s="9">
        <v>500</v>
      </c>
      <c r="D166" s="9"/>
      <c r="E166" s="9"/>
      <c r="F166" s="9"/>
      <c r="G166" s="9">
        <v>500</v>
      </c>
      <c r="H166" s="9"/>
      <c r="I166" s="9"/>
    </row>
    <row r="167" spans="1:9" ht="12.75">
      <c r="A167" s="9"/>
      <c r="B167" s="11" t="s">
        <v>431</v>
      </c>
      <c r="C167" s="11">
        <f>SUM(C156:C166)</f>
        <v>69672</v>
      </c>
      <c r="D167" s="11">
        <f>SUM(D156:D166)</f>
        <v>63337</v>
      </c>
      <c r="E167" s="11"/>
      <c r="F167" s="11">
        <f>SUM(F156:F166)</f>
        <v>427</v>
      </c>
      <c r="G167" s="11">
        <f>SUM(G156:G166)</f>
        <v>5908</v>
      </c>
      <c r="H167" s="9"/>
      <c r="I167" s="9"/>
    </row>
    <row r="168" spans="1:9" ht="12.75">
      <c r="A168" s="9"/>
      <c r="B168" s="16">
        <v>41398</v>
      </c>
      <c r="C168" s="9"/>
      <c r="D168" s="9"/>
      <c r="E168" s="9"/>
      <c r="F168" s="9"/>
      <c r="G168" s="9"/>
      <c r="H168" s="9"/>
      <c r="I168" s="9"/>
    </row>
    <row r="169" spans="1:9" ht="12.75">
      <c r="A169" s="9">
        <v>115</v>
      </c>
      <c r="B169" s="9" t="s">
        <v>927</v>
      </c>
      <c r="C169" s="9">
        <v>6480</v>
      </c>
      <c r="D169" s="9">
        <v>6480</v>
      </c>
      <c r="E169" s="9"/>
      <c r="F169" s="9"/>
      <c r="G169" s="9"/>
      <c r="H169" s="9"/>
      <c r="I169" s="9"/>
    </row>
    <row r="170" spans="1:9" ht="12.75">
      <c r="A170" s="9">
        <f t="shared" si="1"/>
        <v>116</v>
      </c>
      <c r="B170" s="9" t="s">
        <v>928</v>
      </c>
      <c r="C170" s="9">
        <v>7497</v>
      </c>
      <c r="D170" s="9">
        <v>7497</v>
      </c>
      <c r="E170" s="9"/>
      <c r="F170" s="9"/>
      <c r="G170" s="9"/>
      <c r="H170" s="9"/>
      <c r="I170" s="9"/>
    </row>
    <row r="171" spans="1:9" ht="12.75">
      <c r="A171" s="9">
        <f t="shared" si="1"/>
        <v>117</v>
      </c>
      <c r="B171" s="9" t="s">
        <v>929</v>
      </c>
      <c r="C171" s="9">
        <v>5876</v>
      </c>
      <c r="D171" s="9">
        <v>5876</v>
      </c>
      <c r="E171" s="9"/>
      <c r="F171" s="9"/>
      <c r="G171" s="9"/>
      <c r="H171" s="9"/>
      <c r="I171" s="9"/>
    </row>
    <row r="172" spans="1:9" ht="12.75">
      <c r="A172" s="9">
        <f t="shared" si="1"/>
        <v>118</v>
      </c>
      <c r="B172" s="9" t="s">
        <v>930</v>
      </c>
      <c r="C172" s="9">
        <v>7349</v>
      </c>
      <c r="D172" s="9">
        <v>7349</v>
      </c>
      <c r="E172" s="9"/>
      <c r="F172" s="9"/>
      <c r="G172" s="9"/>
      <c r="H172" s="9"/>
      <c r="I172" s="9"/>
    </row>
    <row r="173" spans="1:9" ht="12.75">
      <c r="A173" s="9">
        <f t="shared" si="1"/>
        <v>119</v>
      </c>
      <c r="B173" s="9" t="s">
        <v>931</v>
      </c>
      <c r="C173" s="9">
        <v>5000</v>
      </c>
      <c r="D173" s="9">
        <v>4400</v>
      </c>
      <c r="E173" s="9"/>
      <c r="F173" s="9"/>
      <c r="G173" s="9">
        <v>600</v>
      </c>
      <c r="H173" s="9"/>
      <c r="I173" s="9"/>
    </row>
    <row r="174" spans="1:9" ht="12.75">
      <c r="A174" s="9">
        <f t="shared" si="1"/>
        <v>120</v>
      </c>
      <c r="B174" s="9" t="s">
        <v>932</v>
      </c>
      <c r="C174" s="9">
        <v>6000</v>
      </c>
      <c r="D174" s="9">
        <v>6000</v>
      </c>
      <c r="E174" s="9"/>
      <c r="F174" s="9"/>
      <c r="G174" s="9"/>
      <c r="H174" s="9"/>
      <c r="I174" s="9"/>
    </row>
    <row r="175" spans="1:9" ht="12.75">
      <c r="A175" s="9"/>
      <c r="B175" s="11" t="s">
        <v>431</v>
      </c>
      <c r="C175" s="11">
        <f>SUM(C169:C174)</f>
        <v>38202</v>
      </c>
      <c r="D175" s="11">
        <f>SUM(D169:D174)</f>
        <v>37602</v>
      </c>
      <c r="E175" s="11"/>
      <c r="F175" s="11"/>
      <c r="G175" s="11">
        <f>SUM(G169:G174)</f>
        <v>600</v>
      </c>
      <c r="H175" s="9"/>
      <c r="I175" s="9"/>
    </row>
    <row r="176" spans="1:9" ht="12.75">
      <c r="A176" s="9"/>
      <c r="B176" s="16">
        <v>41403</v>
      </c>
      <c r="C176" s="9"/>
      <c r="D176" s="9"/>
      <c r="E176" s="9"/>
      <c r="F176" s="9"/>
      <c r="G176" s="9"/>
      <c r="H176" s="9"/>
      <c r="I176" s="9"/>
    </row>
    <row r="177" spans="1:9" ht="12.75">
      <c r="A177" s="9">
        <v>121</v>
      </c>
      <c r="B177" s="9" t="s">
        <v>933</v>
      </c>
      <c r="C177" s="9">
        <v>7136</v>
      </c>
      <c r="D177" s="9">
        <v>7020</v>
      </c>
      <c r="E177" s="9"/>
      <c r="F177" s="9"/>
      <c r="G177" s="9">
        <v>116</v>
      </c>
      <c r="H177" s="9"/>
      <c r="I177" s="9"/>
    </row>
    <row r="178" spans="1:9" ht="12.75">
      <c r="A178" s="9">
        <f t="shared" si="1"/>
        <v>122</v>
      </c>
      <c r="B178" s="9" t="s">
        <v>934</v>
      </c>
      <c r="C178" s="9">
        <v>7376</v>
      </c>
      <c r="D178" s="9">
        <v>6551</v>
      </c>
      <c r="E178" s="9"/>
      <c r="F178" s="9"/>
      <c r="G178" s="9">
        <v>825</v>
      </c>
      <c r="H178" s="9"/>
      <c r="I178" s="9"/>
    </row>
    <row r="179" spans="1:9" ht="12.75">
      <c r="A179" s="9">
        <f t="shared" si="1"/>
        <v>123</v>
      </c>
      <c r="B179" s="9" t="s">
        <v>935</v>
      </c>
      <c r="C179" s="9">
        <v>9417</v>
      </c>
      <c r="D179" s="9">
        <v>9417</v>
      </c>
      <c r="E179" s="9"/>
      <c r="F179" s="9"/>
      <c r="G179" s="9"/>
      <c r="H179" s="9"/>
      <c r="I179" s="9"/>
    </row>
    <row r="180" spans="1:9" ht="12.75">
      <c r="A180" s="9"/>
      <c r="B180" s="11" t="s">
        <v>431</v>
      </c>
      <c r="C180" s="11">
        <f>SUM(C177:C179)</f>
        <v>23929</v>
      </c>
      <c r="D180" s="11">
        <f>SUM(D177:D179)</f>
        <v>22988</v>
      </c>
      <c r="E180" s="11"/>
      <c r="F180" s="11"/>
      <c r="G180" s="11">
        <f>SUM(G177:G179)</f>
        <v>941</v>
      </c>
      <c r="H180" s="9"/>
      <c r="I180" s="9"/>
    </row>
    <row r="181" spans="1:9" ht="12.75">
      <c r="A181" s="9"/>
      <c r="B181" s="16">
        <v>41404</v>
      </c>
      <c r="C181" s="9"/>
      <c r="D181" s="9"/>
      <c r="E181" s="9"/>
      <c r="F181" s="9"/>
      <c r="G181" s="9"/>
      <c r="H181" s="9"/>
      <c r="I181" s="9"/>
    </row>
    <row r="182" spans="1:9" ht="12.75">
      <c r="A182" s="9">
        <v>124</v>
      </c>
      <c r="B182" s="9" t="s">
        <v>936</v>
      </c>
      <c r="C182" s="9">
        <v>20986</v>
      </c>
      <c r="D182" s="9">
        <v>11580</v>
      </c>
      <c r="E182" s="9"/>
      <c r="F182" s="9"/>
      <c r="G182" s="9">
        <v>9406</v>
      </c>
      <c r="H182" s="9"/>
      <c r="I182" s="9"/>
    </row>
    <row r="183" spans="1:9" ht="12.75">
      <c r="A183" s="9">
        <f t="shared" si="1"/>
        <v>125</v>
      </c>
      <c r="B183" s="9" t="s">
        <v>937</v>
      </c>
      <c r="C183" s="9">
        <v>7180</v>
      </c>
      <c r="D183" s="9">
        <v>7180</v>
      </c>
      <c r="E183" s="9"/>
      <c r="F183" s="9"/>
      <c r="G183" s="9"/>
      <c r="H183" s="9"/>
      <c r="I183" s="9"/>
    </row>
    <row r="184" spans="1:9" ht="12.75">
      <c r="A184" s="9">
        <f t="shared" si="1"/>
        <v>126</v>
      </c>
      <c r="B184" s="9" t="s">
        <v>713</v>
      </c>
      <c r="C184" s="9">
        <v>3999</v>
      </c>
      <c r="D184" s="9">
        <v>1891</v>
      </c>
      <c r="E184" s="9"/>
      <c r="F184" s="9"/>
      <c r="G184" s="9">
        <v>2108</v>
      </c>
      <c r="H184" s="9"/>
      <c r="I184" s="9"/>
    </row>
    <row r="185" spans="1:9" ht="12.75">
      <c r="A185" s="9"/>
      <c r="B185" s="11" t="s">
        <v>431</v>
      </c>
      <c r="C185" s="11">
        <f>SUM(C182:C184)</f>
        <v>32165</v>
      </c>
      <c r="D185" s="11">
        <f>SUM(D182:D184)</f>
        <v>20651</v>
      </c>
      <c r="E185" s="11"/>
      <c r="F185" s="11"/>
      <c r="G185" s="11">
        <f>SUM(G182:G184)</f>
        <v>11514</v>
      </c>
      <c r="H185" s="9"/>
      <c r="I185" s="9"/>
    </row>
    <row r="186" spans="1:9" ht="12.75">
      <c r="A186" s="9"/>
      <c r="B186" s="16">
        <v>41405</v>
      </c>
      <c r="C186" s="9"/>
      <c r="D186" s="9"/>
      <c r="E186" s="9"/>
      <c r="F186" s="9"/>
      <c r="G186" s="9"/>
      <c r="H186" s="9"/>
      <c r="I186" s="9"/>
    </row>
    <row r="187" spans="1:9" ht="12.75">
      <c r="A187" s="9">
        <v>129</v>
      </c>
      <c r="B187" s="9" t="s">
        <v>938</v>
      </c>
      <c r="C187" s="9">
        <v>5999</v>
      </c>
      <c r="D187" s="9">
        <v>5666</v>
      </c>
      <c r="E187" s="9"/>
      <c r="F187" s="9"/>
      <c r="G187" s="9">
        <v>333</v>
      </c>
      <c r="H187" s="9"/>
      <c r="I187" s="9"/>
    </row>
    <row r="188" spans="1:9" ht="12.75">
      <c r="A188" s="9">
        <f t="shared" si="1"/>
        <v>130</v>
      </c>
      <c r="B188" s="9" t="s">
        <v>939</v>
      </c>
      <c r="C188" s="9">
        <v>6946</v>
      </c>
      <c r="D188" s="9">
        <v>6946</v>
      </c>
      <c r="E188" s="9"/>
      <c r="F188" s="9"/>
      <c r="G188" s="9"/>
      <c r="H188" s="9"/>
      <c r="I188" s="9"/>
    </row>
    <row r="189" spans="1:9" ht="12.75">
      <c r="A189" s="9">
        <f t="shared" si="1"/>
        <v>131</v>
      </c>
      <c r="B189" s="9" t="s">
        <v>940</v>
      </c>
      <c r="C189" s="9">
        <v>1241</v>
      </c>
      <c r="D189" s="9"/>
      <c r="E189" s="9"/>
      <c r="F189" s="9"/>
      <c r="G189" s="9">
        <v>1241</v>
      </c>
      <c r="H189" s="9"/>
      <c r="I189" s="9"/>
    </row>
    <row r="190" spans="1:9" ht="12.75">
      <c r="A190" s="9">
        <f t="shared" si="1"/>
        <v>132</v>
      </c>
      <c r="B190" s="9" t="s">
        <v>941</v>
      </c>
      <c r="C190" s="9">
        <v>1001</v>
      </c>
      <c r="D190" s="9"/>
      <c r="E190" s="9"/>
      <c r="F190" s="9"/>
      <c r="G190" s="9">
        <v>1001</v>
      </c>
      <c r="H190" s="9"/>
      <c r="I190" s="9"/>
    </row>
    <row r="191" spans="1:9" ht="12.75">
      <c r="A191" s="9">
        <f t="shared" si="1"/>
        <v>133</v>
      </c>
      <c r="B191" s="9" t="s">
        <v>942</v>
      </c>
      <c r="C191" s="9">
        <v>10001</v>
      </c>
      <c r="D191" s="9">
        <v>6965</v>
      </c>
      <c r="E191" s="9"/>
      <c r="F191" s="9"/>
      <c r="G191" s="9">
        <v>3036</v>
      </c>
      <c r="H191" s="9"/>
      <c r="I191" s="9"/>
    </row>
    <row r="192" spans="1:9" ht="12.75">
      <c r="A192" s="9">
        <f t="shared" si="1"/>
        <v>134</v>
      </c>
      <c r="B192" s="9" t="s">
        <v>943</v>
      </c>
      <c r="C192" s="9">
        <v>6928</v>
      </c>
      <c r="D192" s="9">
        <v>6928</v>
      </c>
      <c r="E192" s="9"/>
      <c r="F192" s="9"/>
      <c r="G192" s="9"/>
      <c r="H192" s="9"/>
      <c r="I192" s="9"/>
    </row>
    <row r="193" spans="1:9" ht="12.75">
      <c r="A193" s="9">
        <f t="shared" si="1"/>
        <v>135</v>
      </c>
      <c r="B193" s="9" t="s">
        <v>944</v>
      </c>
      <c r="C193" s="9">
        <v>6076</v>
      </c>
      <c r="D193" s="9">
        <v>6076</v>
      </c>
      <c r="E193" s="9"/>
      <c r="F193" s="9"/>
      <c r="G193" s="9"/>
      <c r="H193" s="9"/>
      <c r="I193" s="9"/>
    </row>
    <row r="194" spans="1:9" ht="12.75">
      <c r="A194" s="9">
        <f t="shared" si="1"/>
        <v>136</v>
      </c>
      <c r="B194" s="9" t="s">
        <v>945</v>
      </c>
      <c r="C194" s="9">
        <v>4000</v>
      </c>
      <c r="D194" s="9"/>
      <c r="E194" s="9"/>
      <c r="F194" s="9"/>
      <c r="G194" s="9">
        <v>4000</v>
      </c>
      <c r="H194" s="9"/>
      <c r="I194" s="9"/>
    </row>
    <row r="195" spans="1:9" ht="12.75">
      <c r="A195" s="9">
        <f t="shared" si="1"/>
        <v>137</v>
      </c>
      <c r="B195" s="9" t="s">
        <v>946</v>
      </c>
      <c r="C195" s="9">
        <v>1001</v>
      </c>
      <c r="D195" s="9"/>
      <c r="E195" s="9"/>
      <c r="F195" s="9"/>
      <c r="G195" s="9">
        <v>1001</v>
      </c>
      <c r="H195" s="9"/>
      <c r="I195" s="9"/>
    </row>
    <row r="196" spans="1:9" ht="12.75">
      <c r="A196" s="9">
        <f t="shared" si="1"/>
        <v>138</v>
      </c>
      <c r="B196" s="9" t="s">
        <v>947</v>
      </c>
      <c r="C196" s="9">
        <v>29421</v>
      </c>
      <c r="D196" s="9">
        <v>7748</v>
      </c>
      <c r="E196" s="9">
        <v>6673</v>
      </c>
      <c r="F196" s="9"/>
      <c r="G196" s="9">
        <v>15000</v>
      </c>
      <c r="H196" s="9"/>
      <c r="I196" s="9"/>
    </row>
    <row r="197" spans="1:9" ht="12.75">
      <c r="A197" s="9"/>
      <c r="B197" s="11" t="s">
        <v>431</v>
      </c>
      <c r="C197" s="11">
        <f>SUM(C187:C196)</f>
        <v>72614</v>
      </c>
      <c r="D197" s="11">
        <f>SUM(D187:D196)</f>
        <v>40329</v>
      </c>
      <c r="E197" s="11">
        <f>SUM(E187:E196)</f>
        <v>6673</v>
      </c>
      <c r="F197" s="11"/>
      <c r="G197" s="11">
        <f>SUM(G187:G196)</f>
        <v>25612</v>
      </c>
      <c r="H197" s="9"/>
      <c r="I197" s="9"/>
    </row>
    <row r="198" spans="1:9" ht="12.75">
      <c r="A198" s="9"/>
      <c r="B198" s="16">
        <v>41406</v>
      </c>
      <c r="C198" s="9"/>
      <c r="D198" s="9"/>
      <c r="E198" s="9"/>
      <c r="F198" s="9"/>
      <c r="G198" s="9"/>
      <c r="H198" s="9"/>
      <c r="I198" s="9"/>
    </row>
    <row r="199" spans="1:9" ht="12.75">
      <c r="A199" s="9">
        <v>140</v>
      </c>
      <c r="B199" s="9" t="s">
        <v>948</v>
      </c>
      <c r="C199" s="9">
        <v>4999</v>
      </c>
      <c r="D199" s="9">
        <v>3456</v>
      </c>
      <c r="E199" s="9"/>
      <c r="F199" s="9"/>
      <c r="G199" s="9">
        <v>1543</v>
      </c>
      <c r="H199" s="9"/>
      <c r="I199" s="9"/>
    </row>
    <row r="200" spans="1:9" ht="12.75">
      <c r="A200" s="9">
        <f t="shared" si="1"/>
        <v>141</v>
      </c>
      <c r="B200" s="9" t="s">
        <v>949</v>
      </c>
      <c r="C200" s="9">
        <v>1001</v>
      </c>
      <c r="D200" s="9"/>
      <c r="E200" s="9"/>
      <c r="F200" s="9"/>
      <c r="G200" s="9">
        <v>1001</v>
      </c>
      <c r="H200" s="9"/>
      <c r="I200" s="9"/>
    </row>
    <row r="201" spans="1:9" ht="12.75">
      <c r="A201" s="9">
        <f t="shared" si="1"/>
        <v>142</v>
      </c>
      <c r="B201" s="9" t="s">
        <v>950</v>
      </c>
      <c r="C201" s="9">
        <v>8131</v>
      </c>
      <c r="D201" s="9">
        <v>7127</v>
      </c>
      <c r="E201" s="9"/>
      <c r="F201" s="9"/>
      <c r="G201" s="9">
        <v>1004</v>
      </c>
      <c r="H201" s="9"/>
      <c r="I201" s="9"/>
    </row>
    <row r="202" spans="1:9" ht="12.75">
      <c r="A202" s="9">
        <f t="shared" si="1"/>
        <v>143</v>
      </c>
      <c r="B202" s="9" t="s">
        <v>951</v>
      </c>
      <c r="C202" s="9">
        <v>6014</v>
      </c>
      <c r="D202" s="9">
        <v>6014</v>
      </c>
      <c r="E202" s="9"/>
      <c r="F202" s="9"/>
      <c r="G202" s="9"/>
      <c r="H202" s="9"/>
      <c r="I202" s="9"/>
    </row>
    <row r="203" spans="1:9" ht="12.75">
      <c r="A203" s="9">
        <f aca="true" t="shared" si="2" ref="A203:A255">A202+1</f>
        <v>144</v>
      </c>
      <c r="B203" s="9" t="s">
        <v>952</v>
      </c>
      <c r="C203" s="9">
        <v>6638</v>
      </c>
      <c r="D203" s="9">
        <v>6638</v>
      </c>
      <c r="E203" s="9"/>
      <c r="F203" s="9"/>
      <c r="G203" s="9"/>
      <c r="H203" s="9"/>
      <c r="I203" s="9"/>
    </row>
    <row r="204" spans="1:9" ht="12.75">
      <c r="A204" s="9">
        <f t="shared" si="2"/>
        <v>145</v>
      </c>
      <c r="B204" s="9" t="s">
        <v>953</v>
      </c>
      <c r="C204" s="9">
        <v>9500</v>
      </c>
      <c r="D204" s="9">
        <v>5000</v>
      </c>
      <c r="E204" s="9"/>
      <c r="F204" s="9"/>
      <c r="G204" s="9">
        <v>4500</v>
      </c>
      <c r="H204" s="9"/>
      <c r="I204" s="9"/>
    </row>
    <row r="205" spans="1:9" ht="12.75">
      <c r="A205" s="9">
        <f t="shared" si="2"/>
        <v>146</v>
      </c>
      <c r="B205" s="9" t="s">
        <v>954</v>
      </c>
      <c r="C205" s="9">
        <v>5500</v>
      </c>
      <c r="D205" s="9">
        <v>5000</v>
      </c>
      <c r="E205" s="9"/>
      <c r="F205" s="9"/>
      <c r="G205" s="9">
        <v>500</v>
      </c>
      <c r="H205" s="9"/>
      <c r="I205" s="9"/>
    </row>
    <row r="206" spans="1:9" ht="12.75">
      <c r="A206" s="9">
        <f t="shared" si="2"/>
        <v>147</v>
      </c>
      <c r="B206" s="11" t="s">
        <v>431</v>
      </c>
      <c r="C206" s="11">
        <f>SUM(C199:C205)</f>
        <v>41783</v>
      </c>
      <c r="D206" s="11">
        <f>SUM(D199:D205)</f>
        <v>33235</v>
      </c>
      <c r="E206" s="11"/>
      <c r="F206" s="11"/>
      <c r="G206" s="11">
        <f>SUM(G199:G205)</f>
        <v>8548</v>
      </c>
      <c r="H206" s="9"/>
      <c r="I206" s="9"/>
    </row>
    <row r="207" spans="1:9" ht="12.75">
      <c r="A207" s="9">
        <f t="shared" si="2"/>
        <v>148</v>
      </c>
      <c r="B207" s="9"/>
      <c r="C207" s="9"/>
      <c r="D207" s="9"/>
      <c r="E207" s="9"/>
      <c r="F207" s="9"/>
      <c r="G207" s="9"/>
      <c r="H207" s="9"/>
      <c r="I207" s="9"/>
    </row>
    <row r="208" spans="1:9" ht="12.75">
      <c r="A208" s="9">
        <f t="shared" si="2"/>
        <v>149</v>
      </c>
      <c r="B208" s="9" t="s">
        <v>955</v>
      </c>
      <c r="C208" s="9">
        <v>304473</v>
      </c>
      <c r="D208" s="9">
        <v>232744</v>
      </c>
      <c r="E208" s="9">
        <v>6673</v>
      </c>
      <c r="F208" s="9">
        <v>427</v>
      </c>
      <c r="G208" s="9">
        <v>64629</v>
      </c>
      <c r="H208" s="9"/>
      <c r="I208" s="9"/>
    </row>
    <row r="209" spans="1:9" ht="12.75">
      <c r="A209" s="9">
        <f t="shared" si="2"/>
        <v>150</v>
      </c>
      <c r="B209" s="9"/>
      <c r="C209" s="9"/>
      <c r="D209" s="9"/>
      <c r="E209" s="9"/>
      <c r="F209" s="9"/>
      <c r="G209" s="9"/>
      <c r="H209" s="9"/>
      <c r="I209" s="9"/>
    </row>
    <row r="210" spans="1:9" ht="12.75">
      <c r="A210" s="9">
        <f t="shared" si="2"/>
        <v>151</v>
      </c>
      <c r="B210" s="9"/>
      <c r="C210" s="9"/>
      <c r="D210" s="9"/>
      <c r="E210" s="9"/>
      <c r="F210" s="9"/>
      <c r="G210" s="9"/>
      <c r="H210" s="9"/>
      <c r="I210" s="9"/>
    </row>
    <row r="211" spans="1:9" ht="12.75">
      <c r="A211" s="9">
        <f t="shared" si="2"/>
        <v>152</v>
      </c>
      <c r="B211" s="9"/>
      <c r="C211" s="9"/>
      <c r="D211" s="9"/>
      <c r="E211" s="9"/>
      <c r="F211" s="9"/>
      <c r="G211" s="9"/>
      <c r="H211" s="9"/>
      <c r="I211" s="9"/>
    </row>
    <row r="212" spans="1:9" ht="12.75">
      <c r="A212" s="9">
        <f t="shared" si="2"/>
        <v>153</v>
      </c>
      <c r="B212" s="9"/>
      <c r="C212" s="9"/>
      <c r="D212" s="9"/>
      <c r="E212" s="9"/>
      <c r="F212" s="9"/>
      <c r="G212" s="9"/>
      <c r="H212" s="9"/>
      <c r="I212" s="9"/>
    </row>
    <row r="213" spans="1:9" ht="12.75">
      <c r="A213" s="9">
        <f t="shared" si="2"/>
        <v>154</v>
      </c>
      <c r="B213" s="9"/>
      <c r="C213" s="9"/>
      <c r="D213" s="9"/>
      <c r="E213" s="9"/>
      <c r="F213" s="9"/>
      <c r="G213" s="9"/>
      <c r="H213" s="9"/>
      <c r="I213" s="9"/>
    </row>
    <row r="214" spans="1:9" ht="12.75">
      <c r="A214" s="9">
        <f t="shared" si="2"/>
        <v>155</v>
      </c>
      <c r="B214" s="9"/>
      <c r="C214" s="9"/>
      <c r="D214" s="9"/>
      <c r="E214" s="9"/>
      <c r="F214" s="9"/>
      <c r="G214" s="9"/>
      <c r="H214" s="9"/>
      <c r="I214" s="9"/>
    </row>
    <row r="215" spans="1:9" ht="12.75">
      <c r="A215" s="9">
        <f t="shared" si="2"/>
        <v>156</v>
      </c>
      <c r="B215" s="9"/>
      <c r="C215" s="9"/>
      <c r="D215" s="9"/>
      <c r="E215" s="9"/>
      <c r="F215" s="9"/>
      <c r="G215" s="9"/>
      <c r="H215" s="9"/>
      <c r="I215" s="9"/>
    </row>
    <row r="216" spans="1:9" ht="12.75">
      <c r="A216" s="9">
        <f t="shared" si="2"/>
        <v>157</v>
      </c>
      <c r="B216" s="9"/>
      <c r="C216" s="9"/>
      <c r="D216" s="9"/>
      <c r="E216" s="9"/>
      <c r="F216" s="9"/>
      <c r="G216" s="9"/>
      <c r="H216" s="9"/>
      <c r="I216" s="9"/>
    </row>
    <row r="217" spans="1:9" ht="12.75">
      <c r="A217" s="9">
        <f t="shared" si="2"/>
        <v>158</v>
      </c>
      <c r="B217" s="9"/>
      <c r="C217" s="9"/>
      <c r="D217" s="9"/>
      <c r="E217" s="9"/>
      <c r="F217" s="9"/>
      <c r="G217" s="9"/>
      <c r="H217" s="9"/>
      <c r="I217" s="9"/>
    </row>
    <row r="218" spans="1:9" ht="12.75">
      <c r="A218" s="9">
        <f t="shared" si="2"/>
        <v>159</v>
      </c>
      <c r="B218" s="9"/>
      <c r="C218" s="9"/>
      <c r="D218" s="9"/>
      <c r="E218" s="9"/>
      <c r="F218" s="9"/>
      <c r="G218" s="9"/>
      <c r="H218" s="9"/>
      <c r="I218" s="9"/>
    </row>
    <row r="219" spans="1:9" ht="12.75">
      <c r="A219" s="9">
        <f t="shared" si="2"/>
        <v>160</v>
      </c>
      <c r="B219" s="9"/>
      <c r="C219" s="9"/>
      <c r="D219" s="9"/>
      <c r="E219" s="9"/>
      <c r="F219" s="9"/>
      <c r="G219" s="9"/>
      <c r="H219" s="9"/>
      <c r="I219" s="9"/>
    </row>
    <row r="220" spans="1:9" ht="12.75">
      <c r="A220" s="9">
        <f t="shared" si="2"/>
        <v>161</v>
      </c>
      <c r="B220" s="9"/>
      <c r="C220" s="9"/>
      <c r="D220" s="9"/>
      <c r="E220" s="9"/>
      <c r="F220" s="9"/>
      <c r="G220" s="9"/>
      <c r="H220" s="9"/>
      <c r="I220" s="9"/>
    </row>
    <row r="221" spans="1:9" ht="12.75">
      <c r="A221" s="9">
        <f t="shared" si="2"/>
        <v>162</v>
      </c>
      <c r="B221" s="9"/>
      <c r="C221" s="9"/>
      <c r="D221" s="9"/>
      <c r="E221" s="9"/>
      <c r="F221" s="9"/>
      <c r="G221" s="9"/>
      <c r="H221" s="9"/>
      <c r="I221" s="9"/>
    </row>
    <row r="222" spans="1:9" ht="12.75">
      <c r="A222" s="9">
        <f t="shared" si="2"/>
        <v>163</v>
      </c>
      <c r="B222" s="9"/>
      <c r="C222" s="9"/>
      <c r="D222" s="9"/>
      <c r="E222" s="9"/>
      <c r="F222" s="9"/>
      <c r="G222" s="9"/>
      <c r="H222" s="9"/>
      <c r="I222" s="9"/>
    </row>
    <row r="223" spans="1:9" ht="12.75">
      <c r="A223" s="9">
        <f t="shared" si="2"/>
        <v>164</v>
      </c>
      <c r="B223" s="9"/>
      <c r="C223" s="9"/>
      <c r="D223" s="9"/>
      <c r="E223" s="9"/>
      <c r="F223" s="9"/>
      <c r="G223" s="9"/>
      <c r="H223" s="9"/>
      <c r="I223" s="9"/>
    </row>
    <row r="224" spans="1:9" ht="12.75">
      <c r="A224" s="9">
        <f t="shared" si="2"/>
        <v>165</v>
      </c>
      <c r="B224" s="9"/>
      <c r="C224" s="9"/>
      <c r="D224" s="9"/>
      <c r="E224" s="9"/>
      <c r="F224" s="9"/>
      <c r="G224" s="9"/>
      <c r="H224" s="9"/>
      <c r="I224" s="9"/>
    </row>
    <row r="225" spans="1:9" ht="12.75">
      <c r="A225" s="9">
        <f t="shared" si="2"/>
        <v>166</v>
      </c>
      <c r="B225" s="9"/>
      <c r="C225" s="9"/>
      <c r="D225" s="9"/>
      <c r="E225" s="9"/>
      <c r="F225" s="9"/>
      <c r="G225" s="9"/>
      <c r="H225" s="9"/>
      <c r="I225" s="9"/>
    </row>
    <row r="226" spans="1:9" ht="12.75">
      <c r="A226" s="9">
        <f t="shared" si="2"/>
        <v>167</v>
      </c>
      <c r="B226" s="9"/>
      <c r="C226" s="9"/>
      <c r="D226" s="9"/>
      <c r="E226" s="9"/>
      <c r="F226" s="9"/>
      <c r="G226" s="9"/>
      <c r="H226" s="9"/>
      <c r="I226" s="9"/>
    </row>
    <row r="227" spans="1:9" ht="12.75">
      <c r="A227" s="9">
        <f t="shared" si="2"/>
        <v>168</v>
      </c>
      <c r="B227" s="9"/>
      <c r="C227" s="9"/>
      <c r="D227" s="9"/>
      <c r="E227" s="9"/>
      <c r="F227" s="9"/>
      <c r="G227" s="9"/>
      <c r="H227" s="9"/>
      <c r="I227" s="9"/>
    </row>
    <row r="228" spans="1:9" ht="12.75">
      <c r="A228" s="9">
        <f t="shared" si="2"/>
        <v>169</v>
      </c>
      <c r="B228" s="9"/>
      <c r="C228" s="9"/>
      <c r="D228" s="9"/>
      <c r="E228" s="9"/>
      <c r="F228" s="9"/>
      <c r="G228" s="9"/>
      <c r="H228" s="9"/>
      <c r="I228" s="9"/>
    </row>
    <row r="229" spans="1:9" ht="12.75">
      <c r="A229" s="9">
        <f t="shared" si="2"/>
        <v>170</v>
      </c>
      <c r="B229" s="9"/>
      <c r="C229" s="9"/>
      <c r="D229" s="9"/>
      <c r="E229" s="9"/>
      <c r="F229" s="9"/>
      <c r="G229" s="9"/>
      <c r="H229" s="9"/>
      <c r="I229" s="9"/>
    </row>
    <row r="230" spans="1:9" ht="12.75">
      <c r="A230" s="9">
        <f t="shared" si="2"/>
        <v>171</v>
      </c>
      <c r="B230" s="9"/>
      <c r="C230" s="9"/>
      <c r="D230" s="9"/>
      <c r="E230" s="9"/>
      <c r="F230" s="9"/>
      <c r="G230" s="9"/>
      <c r="H230" s="9"/>
      <c r="I230" s="9"/>
    </row>
    <row r="231" spans="1:9" ht="12.75">
      <c r="A231" s="9">
        <f t="shared" si="2"/>
        <v>172</v>
      </c>
      <c r="B231" s="9"/>
      <c r="C231" s="9"/>
      <c r="D231" s="9"/>
      <c r="E231" s="9"/>
      <c r="F231" s="9"/>
      <c r="G231" s="9"/>
      <c r="H231" s="9"/>
      <c r="I231" s="9"/>
    </row>
    <row r="232" spans="1:9" ht="12.75">
      <c r="A232" s="9">
        <f t="shared" si="2"/>
        <v>173</v>
      </c>
      <c r="B232" s="9"/>
      <c r="C232" s="9"/>
      <c r="D232" s="9"/>
      <c r="E232" s="9"/>
      <c r="F232" s="9"/>
      <c r="G232" s="9"/>
      <c r="H232" s="9"/>
      <c r="I232" s="9"/>
    </row>
    <row r="233" spans="1:9" ht="12.75">
      <c r="A233" s="9">
        <f t="shared" si="2"/>
        <v>174</v>
      </c>
      <c r="B233" s="9"/>
      <c r="C233" s="9"/>
      <c r="D233" s="9"/>
      <c r="E233" s="9"/>
      <c r="F233" s="9"/>
      <c r="G233" s="9"/>
      <c r="H233" s="9"/>
      <c r="I233" s="9"/>
    </row>
    <row r="234" spans="1:9" ht="12.75">
      <c r="A234" s="9">
        <f t="shared" si="2"/>
        <v>175</v>
      </c>
      <c r="B234" s="9"/>
      <c r="C234" s="9"/>
      <c r="D234" s="9"/>
      <c r="E234" s="9"/>
      <c r="F234" s="9"/>
      <c r="G234" s="9"/>
      <c r="H234" s="9"/>
      <c r="I234" s="9"/>
    </row>
    <row r="235" spans="1:9" ht="12.75">
      <c r="A235" s="9">
        <f t="shared" si="2"/>
        <v>176</v>
      </c>
      <c r="B235" s="9"/>
      <c r="C235" s="9"/>
      <c r="D235" s="9"/>
      <c r="E235" s="9"/>
      <c r="F235" s="9"/>
      <c r="G235" s="9"/>
      <c r="H235" s="9"/>
      <c r="I235" s="9"/>
    </row>
    <row r="236" spans="1:9" ht="12.75">
      <c r="A236" s="9">
        <f t="shared" si="2"/>
        <v>177</v>
      </c>
      <c r="B236" s="9"/>
      <c r="C236" s="9"/>
      <c r="D236" s="9"/>
      <c r="E236" s="9"/>
      <c r="F236" s="9"/>
      <c r="G236" s="9"/>
      <c r="H236" s="9"/>
      <c r="I236" s="9"/>
    </row>
    <row r="237" spans="1:9" ht="12.75">
      <c r="A237" s="9">
        <f t="shared" si="2"/>
        <v>178</v>
      </c>
      <c r="B237" s="9"/>
      <c r="C237" s="9"/>
      <c r="D237" s="9"/>
      <c r="E237" s="9"/>
      <c r="F237" s="9"/>
      <c r="G237" s="9"/>
      <c r="H237" s="9"/>
      <c r="I237" s="9"/>
    </row>
    <row r="238" spans="1:9" ht="12.75">
      <c r="A238" s="9">
        <f t="shared" si="2"/>
        <v>179</v>
      </c>
      <c r="B238" s="9"/>
      <c r="C238" s="9"/>
      <c r="D238" s="9"/>
      <c r="E238" s="9"/>
      <c r="F238" s="9"/>
      <c r="G238" s="9"/>
      <c r="H238" s="9"/>
      <c r="I238" s="9"/>
    </row>
    <row r="239" spans="1:9" ht="12.75">
      <c r="A239" s="9">
        <f t="shared" si="2"/>
        <v>180</v>
      </c>
      <c r="B239" s="9"/>
      <c r="C239" s="9"/>
      <c r="D239" s="9"/>
      <c r="E239" s="9"/>
      <c r="F239" s="9"/>
      <c r="G239" s="9"/>
      <c r="H239" s="9"/>
      <c r="I239" s="9"/>
    </row>
    <row r="240" spans="1:9" ht="12.75">
      <c r="A240" s="9">
        <f t="shared" si="2"/>
        <v>181</v>
      </c>
      <c r="B240" s="9"/>
      <c r="C240" s="9"/>
      <c r="D240" s="9"/>
      <c r="E240" s="9"/>
      <c r="F240" s="9"/>
      <c r="G240" s="9"/>
      <c r="H240" s="9"/>
      <c r="I240" s="9"/>
    </row>
    <row r="241" spans="1:9" ht="12.75">
      <c r="A241" s="9">
        <f t="shared" si="2"/>
        <v>182</v>
      </c>
      <c r="B241" s="9"/>
      <c r="C241" s="9"/>
      <c r="D241" s="9"/>
      <c r="E241" s="9"/>
      <c r="F241" s="9"/>
      <c r="G241" s="9"/>
      <c r="H241" s="9"/>
      <c r="I241" s="9"/>
    </row>
    <row r="242" spans="1:9" ht="12.75">
      <c r="A242" s="9">
        <f t="shared" si="2"/>
        <v>183</v>
      </c>
      <c r="B242" s="9"/>
      <c r="C242" s="9"/>
      <c r="D242" s="9"/>
      <c r="E242" s="9"/>
      <c r="F242" s="9"/>
      <c r="G242" s="9"/>
      <c r="H242" s="9"/>
      <c r="I242" s="9"/>
    </row>
    <row r="243" spans="1:9" ht="12.75">
      <c r="A243" s="9">
        <f t="shared" si="2"/>
        <v>184</v>
      </c>
      <c r="B243" s="9"/>
      <c r="C243" s="9"/>
      <c r="D243" s="9"/>
      <c r="E243" s="9"/>
      <c r="F243" s="9"/>
      <c r="G243" s="9"/>
      <c r="H243" s="9"/>
      <c r="I243" s="9"/>
    </row>
    <row r="244" spans="1:9" ht="12.75">
      <c r="A244" s="9">
        <f t="shared" si="2"/>
        <v>185</v>
      </c>
      <c r="B244" s="9"/>
      <c r="C244" s="9"/>
      <c r="D244" s="9"/>
      <c r="E244" s="9"/>
      <c r="F244" s="9"/>
      <c r="G244" s="9"/>
      <c r="H244" s="9"/>
      <c r="I244" s="9"/>
    </row>
    <row r="245" spans="1:9" ht="12.75">
      <c r="A245" s="9">
        <f t="shared" si="2"/>
        <v>186</v>
      </c>
      <c r="B245" s="9"/>
      <c r="C245" s="9"/>
      <c r="D245" s="9"/>
      <c r="E245" s="9"/>
      <c r="F245" s="9"/>
      <c r="G245" s="9"/>
      <c r="H245" s="9"/>
      <c r="I245" s="9"/>
    </row>
    <row r="246" spans="1:9" ht="12.75">
      <c r="A246" s="9">
        <f t="shared" si="2"/>
        <v>187</v>
      </c>
      <c r="B246" s="9"/>
      <c r="C246" s="9"/>
      <c r="D246" s="9"/>
      <c r="E246" s="9"/>
      <c r="F246" s="9"/>
      <c r="G246" s="9"/>
      <c r="H246" s="9"/>
      <c r="I246" s="9"/>
    </row>
    <row r="247" spans="1:9" ht="12.75">
      <c r="A247" s="9">
        <f t="shared" si="2"/>
        <v>188</v>
      </c>
      <c r="B247" s="9"/>
      <c r="C247" s="9"/>
      <c r="D247" s="9"/>
      <c r="E247" s="9"/>
      <c r="F247" s="9"/>
      <c r="G247" s="9"/>
      <c r="H247" s="9"/>
      <c r="I247" s="9"/>
    </row>
    <row r="248" spans="1:9" ht="12.75">
      <c r="A248" s="9">
        <f t="shared" si="2"/>
        <v>189</v>
      </c>
      <c r="B248" s="9"/>
      <c r="C248" s="9"/>
      <c r="D248" s="9"/>
      <c r="E248" s="9"/>
      <c r="F248" s="9"/>
      <c r="G248" s="9"/>
      <c r="H248" s="9"/>
      <c r="I248" s="9"/>
    </row>
    <row r="249" spans="1:9" ht="12.75">
      <c r="A249" s="9">
        <f t="shared" si="2"/>
        <v>190</v>
      </c>
      <c r="B249" s="9"/>
      <c r="C249" s="9"/>
      <c r="D249" s="9"/>
      <c r="E249" s="9"/>
      <c r="F249" s="9"/>
      <c r="G249" s="9"/>
      <c r="H249" s="9"/>
      <c r="I249" s="9"/>
    </row>
    <row r="250" spans="1:9" ht="12.75">
      <c r="A250" s="9">
        <f t="shared" si="2"/>
        <v>191</v>
      </c>
      <c r="B250" s="9"/>
      <c r="C250" s="9"/>
      <c r="D250" s="9"/>
      <c r="E250" s="9"/>
      <c r="F250" s="9"/>
      <c r="G250" s="9"/>
      <c r="H250" s="9"/>
      <c r="I250" s="9"/>
    </row>
    <row r="251" spans="1:9" ht="12.75">
      <c r="A251" s="9">
        <f t="shared" si="2"/>
        <v>192</v>
      </c>
      <c r="B251" s="9"/>
      <c r="C251" s="9"/>
      <c r="D251" s="9"/>
      <c r="E251" s="9"/>
      <c r="F251" s="9"/>
      <c r="G251" s="9"/>
      <c r="H251" s="9"/>
      <c r="I251" s="9"/>
    </row>
    <row r="252" spans="1:9" ht="12.75">
      <c r="A252" s="9">
        <f t="shared" si="2"/>
        <v>193</v>
      </c>
      <c r="B252" s="9"/>
      <c r="C252" s="9"/>
      <c r="D252" s="9"/>
      <c r="E252" s="9"/>
      <c r="F252" s="9"/>
      <c r="G252" s="9"/>
      <c r="H252" s="9"/>
      <c r="I252" s="9"/>
    </row>
    <row r="253" spans="1:9" ht="12.75">
      <c r="A253" s="9">
        <f t="shared" si="2"/>
        <v>194</v>
      </c>
      <c r="B253" s="9"/>
      <c r="C253" s="9"/>
      <c r="D253" s="9"/>
      <c r="E253" s="9"/>
      <c r="F253" s="9"/>
      <c r="G253" s="9"/>
      <c r="H253" s="9"/>
      <c r="I253" s="9"/>
    </row>
    <row r="254" spans="1:9" ht="12.75">
      <c r="A254" s="9">
        <f t="shared" si="2"/>
        <v>195</v>
      </c>
      <c r="B254" s="9"/>
      <c r="C254" s="9"/>
      <c r="D254" s="9"/>
      <c r="E254" s="9"/>
      <c r="F254" s="9"/>
      <c r="G254" s="9"/>
      <c r="H254" s="9"/>
      <c r="I254" s="9"/>
    </row>
    <row r="255" spans="1:9" ht="12.75">
      <c r="A255" s="9">
        <f t="shared" si="2"/>
        <v>196</v>
      </c>
      <c r="B255" s="9"/>
      <c r="C255" s="9"/>
      <c r="D255" s="9"/>
      <c r="E255" s="9"/>
      <c r="F255" s="9"/>
      <c r="G255" s="9"/>
      <c r="H255" s="9"/>
      <c r="I255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7">
      <selection activeCell="A1" sqref="A1:F49"/>
    </sheetView>
  </sheetViews>
  <sheetFormatPr defaultColWidth="9.00390625" defaultRowHeight="12.75"/>
  <cols>
    <col min="1" max="1" width="5.625" style="0" customWidth="1"/>
    <col min="2" max="2" width="23.25390625" style="0" customWidth="1"/>
    <col min="3" max="3" width="11.625" style="0" customWidth="1"/>
    <col min="4" max="4" width="19.875" style="0" customWidth="1"/>
    <col min="5" max="5" width="18.75390625" style="32" customWidth="1"/>
    <col min="6" max="6" width="14.875" style="0" customWidth="1"/>
  </cols>
  <sheetData>
    <row r="1" spans="1:9" ht="15.75">
      <c r="A1" s="116"/>
      <c r="B1" s="140" t="s">
        <v>775</v>
      </c>
      <c r="C1" s="146"/>
      <c r="D1" s="146"/>
      <c r="E1" s="146"/>
      <c r="F1" s="146"/>
      <c r="G1" s="123"/>
      <c r="H1" s="123"/>
      <c r="I1" s="123"/>
    </row>
    <row r="2" spans="1:6" ht="12.75">
      <c r="A2" s="2"/>
      <c r="B2" s="2"/>
      <c r="C2" s="2"/>
      <c r="D2" s="2"/>
      <c r="E2" s="120"/>
      <c r="F2" s="2"/>
    </row>
    <row r="3" spans="1:6" ht="12.75">
      <c r="A3" s="108"/>
      <c r="B3" s="108" t="s">
        <v>777</v>
      </c>
      <c r="C3" s="108" t="s">
        <v>778</v>
      </c>
      <c r="D3" s="108" t="s">
        <v>746</v>
      </c>
      <c r="E3" s="121" t="s">
        <v>745</v>
      </c>
      <c r="F3" s="108" t="s">
        <v>752</v>
      </c>
    </row>
    <row r="4" spans="1:6" ht="12.75">
      <c r="A4" s="11"/>
      <c r="B4" s="11"/>
      <c r="C4" s="11" t="s">
        <v>780</v>
      </c>
      <c r="D4" s="11" t="s">
        <v>779</v>
      </c>
      <c r="E4" s="122" t="s">
        <v>779</v>
      </c>
      <c r="F4" s="11" t="s">
        <v>780</v>
      </c>
    </row>
    <row r="5" spans="1:6" ht="71.25" customHeight="1">
      <c r="A5" s="9"/>
      <c r="B5" s="9" t="s">
        <v>728</v>
      </c>
      <c r="C5" s="9">
        <v>8247.7</v>
      </c>
      <c r="D5" s="9"/>
      <c r="E5" s="31" t="s">
        <v>747</v>
      </c>
      <c r="F5" s="9">
        <v>0</v>
      </c>
    </row>
    <row r="6" spans="1:6" ht="12.75">
      <c r="A6" s="11" t="s">
        <v>727</v>
      </c>
      <c r="B6" s="9" t="s">
        <v>729</v>
      </c>
      <c r="C6" s="9">
        <v>164.95</v>
      </c>
      <c r="D6" s="9"/>
      <c r="E6" s="31" t="s">
        <v>748</v>
      </c>
      <c r="F6" s="9">
        <v>0</v>
      </c>
    </row>
    <row r="7" spans="1:6" ht="12.75">
      <c r="A7" s="9"/>
      <c r="B7" s="9" t="s">
        <v>769</v>
      </c>
      <c r="C7" s="9">
        <v>674.61</v>
      </c>
      <c r="D7" s="9"/>
      <c r="E7" s="31"/>
      <c r="F7" s="9"/>
    </row>
    <row r="8" spans="1:6" ht="12.75">
      <c r="A8" s="9"/>
      <c r="B8" s="9" t="s">
        <v>770</v>
      </c>
      <c r="C8" s="9">
        <v>15.47</v>
      </c>
      <c r="D8" s="9"/>
      <c r="E8" s="31"/>
      <c r="F8" s="9"/>
    </row>
    <row r="9" spans="1:6" ht="12.75">
      <c r="A9" s="114"/>
      <c r="B9" s="11" t="s">
        <v>773</v>
      </c>
      <c r="C9" s="11">
        <v>9102.73</v>
      </c>
      <c r="D9" s="11"/>
      <c r="E9" s="122">
        <v>8412.65</v>
      </c>
      <c r="F9" s="11"/>
    </row>
    <row r="10" spans="1:6" ht="15">
      <c r="A10" s="113"/>
      <c r="B10" s="9"/>
      <c r="C10" s="9"/>
      <c r="D10" s="9"/>
      <c r="E10" s="31"/>
      <c r="F10" s="9"/>
    </row>
    <row r="11" spans="1:6" ht="12.75">
      <c r="A11" s="9"/>
      <c r="B11" s="9" t="s">
        <v>730</v>
      </c>
      <c r="C11" s="9">
        <v>5133</v>
      </c>
      <c r="D11" s="9"/>
      <c r="E11" s="31"/>
      <c r="F11" s="9"/>
    </row>
    <row r="12" spans="1:6" ht="12.75">
      <c r="A12" s="11" t="s">
        <v>727</v>
      </c>
      <c r="B12" s="9" t="s">
        <v>731</v>
      </c>
      <c r="C12" s="9">
        <v>354</v>
      </c>
      <c r="D12" s="9"/>
      <c r="E12" s="31"/>
      <c r="F12" s="9"/>
    </row>
    <row r="13" spans="1:6" ht="12.75">
      <c r="A13" s="9"/>
      <c r="B13" s="9" t="s">
        <v>732</v>
      </c>
      <c r="C13" s="9">
        <v>9587.4</v>
      </c>
      <c r="D13" s="9"/>
      <c r="E13" s="31"/>
      <c r="F13" s="9"/>
    </row>
    <row r="14" spans="1:6" ht="12.75">
      <c r="A14" s="9"/>
      <c r="B14" s="9" t="s">
        <v>733</v>
      </c>
      <c r="C14" s="9">
        <v>661.2</v>
      </c>
      <c r="D14" s="9"/>
      <c r="E14" s="31"/>
      <c r="F14" s="9"/>
    </row>
    <row r="15" spans="1:6" ht="12.75">
      <c r="A15" s="9"/>
      <c r="B15" s="9" t="s">
        <v>734</v>
      </c>
      <c r="C15" s="9"/>
      <c r="D15" s="9"/>
      <c r="E15" s="31"/>
      <c r="F15" s="9"/>
    </row>
    <row r="16" spans="1:6" ht="12.75">
      <c r="A16" s="9"/>
      <c r="B16" s="9"/>
      <c r="C16" s="9"/>
      <c r="D16" s="9"/>
      <c r="E16" s="31"/>
      <c r="F16" s="9"/>
    </row>
    <row r="17" spans="1:6" ht="12.75">
      <c r="A17" s="11"/>
      <c r="B17" s="11" t="s">
        <v>773</v>
      </c>
      <c r="C17" s="11">
        <f>SUM(C11:C16)</f>
        <v>15735.6</v>
      </c>
      <c r="D17" s="11"/>
      <c r="E17" s="122"/>
      <c r="F17" s="11"/>
    </row>
    <row r="18" spans="1:6" ht="12.75">
      <c r="A18" s="9"/>
      <c r="B18" s="9"/>
      <c r="C18" s="9"/>
      <c r="D18" s="9"/>
      <c r="E18" s="31"/>
      <c r="F18" s="9"/>
    </row>
    <row r="19" spans="1:6" ht="12.75">
      <c r="A19" s="9"/>
      <c r="B19" s="9" t="s">
        <v>781</v>
      </c>
      <c r="C19" s="9">
        <v>1895.14</v>
      </c>
      <c r="D19" s="9"/>
      <c r="E19" s="31"/>
      <c r="F19" s="9"/>
    </row>
    <row r="20" spans="1:6" ht="30" customHeight="1">
      <c r="A20" s="11" t="s">
        <v>735</v>
      </c>
      <c r="B20" s="9" t="s">
        <v>736</v>
      </c>
      <c r="C20" s="9">
        <v>74419.26</v>
      </c>
      <c r="D20" s="9" t="s">
        <v>766</v>
      </c>
      <c r="E20" s="31" t="s">
        <v>751</v>
      </c>
      <c r="F20" s="9">
        <v>16769.65</v>
      </c>
    </row>
    <row r="21" spans="1:6" ht="12.75">
      <c r="A21" s="9"/>
      <c r="B21" s="9" t="s">
        <v>758</v>
      </c>
      <c r="C21" s="9">
        <v>380.51</v>
      </c>
      <c r="D21" s="9"/>
      <c r="E21" s="31" t="s">
        <v>759</v>
      </c>
      <c r="F21" s="9">
        <v>0</v>
      </c>
    </row>
    <row r="22" spans="1:6" ht="12.75">
      <c r="A22" s="9"/>
      <c r="B22" s="9" t="s">
        <v>737</v>
      </c>
      <c r="C22" s="9">
        <v>4500</v>
      </c>
      <c r="D22" s="9" t="s">
        <v>767</v>
      </c>
      <c r="E22" s="31"/>
      <c r="F22" s="9">
        <v>4500</v>
      </c>
    </row>
    <row r="23" spans="1:6" ht="12.75">
      <c r="A23" s="9"/>
      <c r="B23" s="9" t="s">
        <v>760</v>
      </c>
      <c r="C23" s="9">
        <v>33.35</v>
      </c>
      <c r="D23" s="9"/>
      <c r="E23" s="31" t="s">
        <v>761</v>
      </c>
      <c r="F23" s="9">
        <v>0</v>
      </c>
    </row>
    <row r="24" spans="1:6" ht="12.75">
      <c r="A24" s="9"/>
      <c r="B24" s="9" t="s">
        <v>740</v>
      </c>
      <c r="C24" s="9">
        <v>18295.65</v>
      </c>
      <c r="D24" s="9" t="s">
        <v>768</v>
      </c>
      <c r="E24" s="31"/>
      <c r="F24" s="9">
        <v>18295.65</v>
      </c>
    </row>
    <row r="25" spans="1:6" ht="12.75">
      <c r="A25" s="9"/>
      <c r="B25" s="9" t="s">
        <v>763</v>
      </c>
      <c r="C25" s="9">
        <v>49.35</v>
      </c>
      <c r="D25" s="9"/>
      <c r="E25" s="31" t="s">
        <v>764</v>
      </c>
      <c r="F25" s="9">
        <v>0</v>
      </c>
    </row>
    <row r="26" spans="1:6" ht="12.75">
      <c r="A26" s="9"/>
      <c r="B26" s="9" t="s">
        <v>762</v>
      </c>
      <c r="C26" s="9">
        <v>31.84</v>
      </c>
      <c r="D26" s="9"/>
      <c r="E26" s="31" t="s">
        <v>765</v>
      </c>
      <c r="F26" s="9">
        <v>0</v>
      </c>
    </row>
    <row r="27" spans="1:6" ht="12.75">
      <c r="A27" s="9"/>
      <c r="B27" s="9" t="s">
        <v>755</v>
      </c>
      <c r="C27" s="9">
        <v>375.68</v>
      </c>
      <c r="D27" s="9"/>
      <c r="E27" s="31"/>
      <c r="F27" s="9">
        <v>375.68</v>
      </c>
    </row>
    <row r="28" spans="1:6" ht="12.75">
      <c r="A28" s="9"/>
      <c r="B28" s="9" t="s">
        <v>738</v>
      </c>
      <c r="C28" s="9">
        <v>64242.56</v>
      </c>
      <c r="D28" s="9"/>
      <c r="E28" s="31"/>
      <c r="F28" s="9">
        <v>64242.56</v>
      </c>
    </row>
    <row r="29" spans="1:6" ht="12.75">
      <c r="A29" s="9"/>
      <c r="B29" s="9" t="s">
        <v>739</v>
      </c>
      <c r="C29" s="9">
        <v>3422</v>
      </c>
      <c r="D29" s="9"/>
      <c r="E29" s="31"/>
      <c r="F29" s="9">
        <v>3422</v>
      </c>
    </row>
    <row r="30" spans="1:6" ht="39" customHeight="1">
      <c r="A30" s="9"/>
      <c r="B30" s="9" t="s">
        <v>744</v>
      </c>
      <c r="C30" s="9">
        <v>2267</v>
      </c>
      <c r="D30" s="9"/>
      <c r="E30" s="31" t="s">
        <v>750</v>
      </c>
      <c r="F30" s="9">
        <v>0</v>
      </c>
    </row>
    <row r="31" spans="1:6" ht="12.75">
      <c r="A31" s="9"/>
      <c r="B31" s="9" t="s">
        <v>753</v>
      </c>
      <c r="C31" s="9">
        <v>1528.09</v>
      </c>
      <c r="D31" s="9"/>
      <c r="E31" s="31"/>
      <c r="F31" s="9">
        <v>1528.09</v>
      </c>
    </row>
    <row r="32" spans="1:6" ht="12.75">
      <c r="A32" s="9"/>
      <c r="B32" s="9" t="s">
        <v>754</v>
      </c>
      <c r="C32" s="9">
        <v>92.4</v>
      </c>
      <c r="D32" s="9"/>
      <c r="E32" s="31"/>
      <c r="F32" s="9">
        <v>92.4</v>
      </c>
    </row>
    <row r="33" spans="1:6" ht="12.75">
      <c r="A33" s="11"/>
      <c r="B33" s="11" t="s">
        <v>774</v>
      </c>
      <c r="C33" s="11">
        <f>SUM(C19:C32)</f>
        <v>171532.83</v>
      </c>
      <c r="D33" s="11">
        <v>97209.9</v>
      </c>
      <c r="E33" s="122" t="s">
        <v>772</v>
      </c>
      <c r="F33" s="11">
        <f>SUM(F20:F32)</f>
        <v>109226.03</v>
      </c>
    </row>
    <row r="34" spans="1:6" ht="12.75">
      <c r="A34" s="9"/>
      <c r="B34" s="9"/>
      <c r="C34" s="9"/>
      <c r="D34" s="9"/>
      <c r="E34" s="31"/>
      <c r="F34" s="9"/>
    </row>
    <row r="35" spans="1:6" ht="12.75">
      <c r="A35" s="9"/>
      <c r="B35" s="9" t="s">
        <v>741</v>
      </c>
      <c r="C35" s="9">
        <v>36132</v>
      </c>
      <c r="D35" s="9"/>
      <c r="E35" s="31" t="s">
        <v>749</v>
      </c>
      <c r="F35" s="9">
        <v>31194.63</v>
      </c>
    </row>
    <row r="36" spans="1:6" ht="12.75">
      <c r="A36" s="11" t="s">
        <v>735</v>
      </c>
      <c r="B36" s="9" t="s">
        <v>742</v>
      </c>
      <c r="C36" s="9">
        <v>2808</v>
      </c>
      <c r="D36" s="9"/>
      <c r="E36" s="31"/>
      <c r="F36" s="9">
        <v>2808</v>
      </c>
    </row>
    <row r="37" spans="1:6" ht="12.75">
      <c r="A37" s="9"/>
      <c r="B37" s="9" t="s">
        <v>743</v>
      </c>
      <c r="C37" s="9">
        <v>9027</v>
      </c>
      <c r="D37" s="9"/>
      <c r="E37" s="31"/>
      <c r="F37" s="9">
        <v>9027</v>
      </c>
    </row>
    <row r="38" spans="1:6" ht="12.75">
      <c r="A38" s="9"/>
      <c r="B38" s="9" t="s">
        <v>756</v>
      </c>
      <c r="C38" s="9">
        <v>815.48</v>
      </c>
      <c r="D38" s="9"/>
      <c r="E38" s="31"/>
      <c r="F38" s="9">
        <v>815.48</v>
      </c>
    </row>
    <row r="39" spans="1:6" ht="12.75">
      <c r="A39" s="9"/>
      <c r="B39" s="9" t="s">
        <v>756</v>
      </c>
      <c r="C39" s="9">
        <v>210.18</v>
      </c>
      <c r="D39" s="9"/>
      <c r="E39" s="31"/>
      <c r="F39" s="9">
        <v>210.18</v>
      </c>
    </row>
    <row r="40" spans="1:6" ht="12.75">
      <c r="A40" s="9"/>
      <c r="B40" s="9" t="s">
        <v>756</v>
      </c>
      <c r="C40" s="9">
        <v>230.86</v>
      </c>
      <c r="D40" s="9"/>
      <c r="E40" s="31"/>
      <c r="F40" s="9">
        <v>230.86</v>
      </c>
    </row>
    <row r="41" spans="1:6" ht="12.75">
      <c r="A41" s="9"/>
      <c r="B41" s="9" t="s">
        <v>757</v>
      </c>
      <c r="C41" s="9">
        <v>2722.68</v>
      </c>
      <c r="D41" s="9"/>
      <c r="E41" s="31"/>
      <c r="F41" s="9">
        <v>2722.68</v>
      </c>
    </row>
    <row r="42" spans="1:6" ht="12.75">
      <c r="A42" s="9"/>
      <c r="B42" s="9"/>
      <c r="C42" s="9"/>
      <c r="D42" s="9"/>
      <c r="E42" s="31"/>
      <c r="F42" s="9"/>
    </row>
    <row r="43" spans="1:6" ht="12.75">
      <c r="A43" s="11"/>
      <c r="B43" s="11" t="s">
        <v>774</v>
      </c>
      <c r="C43" s="11">
        <f>SUM(C35:C42)</f>
        <v>51946.200000000004</v>
      </c>
      <c r="D43" s="11"/>
      <c r="E43" s="122">
        <v>4937.37</v>
      </c>
      <c r="F43" s="11">
        <f>SUM(F35:F42)</f>
        <v>47008.83000000001</v>
      </c>
    </row>
    <row r="44" spans="1:6" ht="12.75">
      <c r="A44" s="9"/>
      <c r="B44" s="9"/>
      <c r="C44" s="9"/>
      <c r="D44" s="9"/>
      <c r="E44" s="31"/>
      <c r="F44" s="9"/>
    </row>
    <row r="45" spans="1:6" s="7" customFormat="1" ht="12.75">
      <c r="A45" s="11"/>
      <c r="B45" s="11" t="s">
        <v>782</v>
      </c>
      <c r="C45" s="11">
        <v>248317.36</v>
      </c>
      <c r="D45" s="11">
        <v>97209.9</v>
      </c>
      <c r="E45" s="122">
        <v>73761.68</v>
      </c>
      <c r="F45" s="11">
        <v>156234.86</v>
      </c>
    </row>
    <row r="46" spans="1:6" ht="12.75">
      <c r="A46" s="9"/>
      <c r="B46" s="9"/>
      <c r="C46" s="9"/>
      <c r="D46" s="9"/>
      <c r="E46" s="31"/>
      <c r="F46" s="9"/>
    </row>
    <row r="47" spans="1:6" ht="12.75">
      <c r="A47" s="9"/>
      <c r="B47" s="9"/>
      <c r="C47" s="11" t="s">
        <v>776</v>
      </c>
      <c r="D47" s="9"/>
      <c r="E47" s="31"/>
      <c r="F47" s="9"/>
    </row>
    <row r="48" spans="1:6" ht="12.75">
      <c r="A48" s="9"/>
      <c r="B48" s="9"/>
      <c r="C48" s="9"/>
      <c r="D48" s="9"/>
      <c r="E48" s="31"/>
      <c r="F48" s="9"/>
    </row>
    <row r="49" spans="1:6" ht="12.75">
      <c r="A49" s="9"/>
      <c r="B49" s="9"/>
      <c r="C49" s="9"/>
      <c r="D49" s="9"/>
      <c r="E49" s="31"/>
      <c r="F49" s="9"/>
    </row>
    <row r="50" spans="1:6" ht="12.75">
      <c r="A50" s="9"/>
      <c r="B50" s="9"/>
      <c r="C50" s="9"/>
      <c r="D50" s="9"/>
      <c r="E50" s="31"/>
      <c r="F50" s="9"/>
    </row>
  </sheetData>
  <sheetProtection/>
  <mergeCells count="1">
    <mergeCell ref="B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7"/>
  <sheetViews>
    <sheetView tabSelected="1" zoomScalePageLayoutView="0" workbookViewId="0" topLeftCell="A10">
      <selection activeCell="A1" sqref="A1:G53"/>
    </sheetView>
  </sheetViews>
  <sheetFormatPr defaultColWidth="9.00390625" defaultRowHeight="12.75"/>
  <cols>
    <col min="1" max="1" width="9.125" style="126" customWidth="1"/>
    <col min="2" max="2" width="25.00390625" style="0" customWidth="1"/>
    <col min="6" max="6" width="11.75390625" style="0" customWidth="1"/>
  </cols>
  <sheetData>
    <row r="2" spans="1:7" ht="12.75">
      <c r="A2" s="147" t="s">
        <v>852</v>
      </c>
      <c r="B2" s="147"/>
      <c r="C2" s="147"/>
      <c r="D2" s="147"/>
      <c r="E2" s="147"/>
      <c r="F2" s="147"/>
      <c r="G2" s="147"/>
    </row>
    <row r="4" spans="1:7" ht="12.75">
      <c r="A4" s="126" t="s">
        <v>853</v>
      </c>
      <c r="B4" t="s">
        <v>854</v>
      </c>
      <c r="C4" t="s">
        <v>855</v>
      </c>
      <c r="D4" t="s">
        <v>856</v>
      </c>
      <c r="E4" t="s">
        <v>857</v>
      </c>
      <c r="F4" t="s">
        <v>858</v>
      </c>
      <c r="G4" t="s">
        <v>557</v>
      </c>
    </row>
    <row r="5" spans="2:7" ht="12.75">
      <c r="B5" t="s">
        <v>859</v>
      </c>
      <c r="C5" t="s">
        <v>860</v>
      </c>
      <c r="D5" t="s">
        <v>861</v>
      </c>
      <c r="E5" t="s">
        <v>862</v>
      </c>
      <c r="F5" t="s">
        <v>863</v>
      </c>
      <c r="G5" t="s">
        <v>696</v>
      </c>
    </row>
    <row r="7" spans="1:6" ht="12.75">
      <c r="A7" s="126">
        <v>1</v>
      </c>
      <c r="B7" t="s">
        <v>864</v>
      </c>
      <c r="C7" s="124">
        <v>1671200</v>
      </c>
      <c r="D7" s="124">
        <v>415000</v>
      </c>
      <c r="E7" s="124">
        <v>68086</v>
      </c>
      <c r="F7" s="125">
        <v>803764</v>
      </c>
    </row>
    <row r="8" spans="1:6" ht="12.75">
      <c r="A8" s="126">
        <v>2</v>
      </c>
      <c r="B8" t="s">
        <v>865</v>
      </c>
      <c r="C8" s="124">
        <v>360000</v>
      </c>
      <c r="D8" t="s">
        <v>866</v>
      </c>
      <c r="E8" t="s">
        <v>866</v>
      </c>
      <c r="F8" s="124">
        <v>95226</v>
      </c>
    </row>
    <row r="9" spans="1:6" ht="12.75">
      <c r="A9" s="126">
        <v>3</v>
      </c>
      <c r="B9" t="s">
        <v>867</v>
      </c>
      <c r="C9" s="124">
        <v>601632</v>
      </c>
      <c r="D9" s="124">
        <v>211903</v>
      </c>
      <c r="F9" s="125">
        <v>624284</v>
      </c>
    </row>
    <row r="10" spans="1:5" ht="12.75">
      <c r="A10" s="126">
        <v>4</v>
      </c>
      <c r="B10" t="s">
        <v>868</v>
      </c>
      <c r="C10" s="124">
        <v>316375</v>
      </c>
      <c r="E10" s="124">
        <v>38641</v>
      </c>
    </row>
    <row r="11" spans="1:5" ht="12.75">
      <c r="A11" s="126">
        <v>5</v>
      </c>
      <c r="B11" t="s">
        <v>869</v>
      </c>
      <c r="C11" s="124">
        <v>250000</v>
      </c>
      <c r="E11" s="124">
        <v>82121</v>
      </c>
    </row>
    <row r="12" spans="2:5" ht="12.75">
      <c r="B12" t="s">
        <v>870</v>
      </c>
      <c r="C12" s="124">
        <v>150000</v>
      </c>
      <c r="E12" s="124">
        <v>48621</v>
      </c>
    </row>
    <row r="13" spans="2:5" ht="12.75">
      <c r="B13" t="s">
        <v>871</v>
      </c>
      <c r="C13" s="124">
        <v>100000</v>
      </c>
      <c r="E13" s="124">
        <v>33500</v>
      </c>
    </row>
    <row r="14" ht="12.75">
      <c r="B14" t="s">
        <v>872</v>
      </c>
    </row>
    <row r="15" spans="1:7" ht="12.75">
      <c r="A15" s="126">
        <v>6</v>
      </c>
      <c r="B15" t="s">
        <v>873</v>
      </c>
      <c r="C15" s="124">
        <v>960000</v>
      </c>
      <c r="G15" s="124">
        <v>34500</v>
      </c>
    </row>
    <row r="16" spans="2:3" ht="12.75">
      <c r="B16" t="s">
        <v>874</v>
      </c>
      <c r="C16" s="124">
        <v>500000</v>
      </c>
    </row>
    <row r="17" spans="2:7" ht="12.75">
      <c r="B17" t="s">
        <v>875</v>
      </c>
      <c r="C17" s="124">
        <v>460000</v>
      </c>
      <c r="G17" s="124">
        <v>34500</v>
      </c>
    </row>
    <row r="18" spans="1:3" ht="12.75">
      <c r="A18" s="126">
        <v>7</v>
      </c>
      <c r="B18" t="s">
        <v>876</v>
      </c>
      <c r="C18" s="124">
        <v>260000</v>
      </c>
    </row>
    <row r="19" spans="2:3" ht="12.75">
      <c r="B19" t="s">
        <v>877</v>
      </c>
      <c r="C19" s="124">
        <v>110000</v>
      </c>
    </row>
    <row r="20" spans="2:3" ht="12.75">
      <c r="B20" t="s">
        <v>878</v>
      </c>
      <c r="C20" s="124">
        <v>60000</v>
      </c>
    </row>
    <row r="21" spans="2:7" ht="12.75">
      <c r="B21" t="s">
        <v>879</v>
      </c>
      <c r="C21" s="124">
        <v>90000</v>
      </c>
      <c r="G21" s="124">
        <v>8898</v>
      </c>
    </row>
    <row r="22" spans="1:6" ht="12.75">
      <c r="A22" s="126">
        <v>8</v>
      </c>
      <c r="B22" t="s">
        <v>880</v>
      </c>
      <c r="C22" s="124">
        <v>682500</v>
      </c>
      <c r="D22" s="124">
        <v>39900</v>
      </c>
      <c r="E22" s="124">
        <v>6900</v>
      </c>
      <c r="F22" s="124">
        <v>189000</v>
      </c>
    </row>
    <row r="23" spans="1:6" ht="12.75">
      <c r="A23" s="126">
        <v>9</v>
      </c>
      <c r="B23" t="s">
        <v>881</v>
      </c>
      <c r="C23" s="124">
        <v>86000</v>
      </c>
      <c r="D23" s="124">
        <v>4212</v>
      </c>
      <c r="F23" s="124">
        <v>4212</v>
      </c>
    </row>
    <row r="24" spans="2:3" ht="12.75">
      <c r="B24" t="s">
        <v>882</v>
      </c>
      <c r="C24" s="124">
        <v>16000</v>
      </c>
    </row>
    <row r="25" spans="2:6" ht="12.75">
      <c r="B25" t="s">
        <v>883</v>
      </c>
      <c r="C25" s="124">
        <v>70000</v>
      </c>
      <c r="D25" s="124">
        <v>4212</v>
      </c>
      <c r="F25" s="124">
        <v>4212</v>
      </c>
    </row>
    <row r="26" spans="1:5" ht="12.75">
      <c r="A26" s="126">
        <v>10</v>
      </c>
      <c r="B26" t="s">
        <v>884</v>
      </c>
      <c r="C26" s="124">
        <v>150000</v>
      </c>
      <c r="D26" s="124">
        <v>11494</v>
      </c>
      <c r="E26" s="124">
        <v>11494</v>
      </c>
    </row>
    <row r="27" spans="2:5" ht="12.75">
      <c r="B27" t="s">
        <v>885</v>
      </c>
      <c r="C27" s="124">
        <v>70000</v>
      </c>
      <c r="D27" s="124">
        <v>11494</v>
      </c>
      <c r="E27" s="124">
        <v>11494</v>
      </c>
    </row>
    <row r="28" spans="2:3" ht="12.75">
      <c r="B28" t="s">
        <v>886</v>
      </c>
      <c r="C28" s="124">
        <v>80000</v>
      </c>
    </row>
    <row r="29" spans="1:3" ht="12.75">
      <c r="A29" s="126">
        <v>11</v>
      </c>
      <c r="B29" t="s">
        <v>887</v>
      </c>
      <c r="C29" s="124">
        <v>240000</v>
      </c>
    </row>
    <row r="30" spans="2:3" ht="12.75">
      <c r="B30" t="s">
        <v>888</v>
      </c>
      <c r="C30" s="124">
        <v>70000</v>
      </c>
    </row>
    <row r="31" spans="2:3" ht="12.75">
      <c r="B31" t="s">
        <v>889</v>
      </c>
      <c r="C31" s="124">
        <v>150000</v>
      </c>
    </row>
    <row r="32" spans="2:3" ht="12.75">
      <c r="B32" t="s">
        <v>890</v>
      </c>
      <c r="C32" s="124">
        <v>20000</v>
      </c>
    </row>
    <row r="33" spans="1:5" ht="12.75">
      <c r="A33" s="126">
        <v>12</v>
      </c>
      <c r="B33" t="s">
        <v>891</v>
      </c>
      <c r="C33" s="124">
        <v>120000</v>
      </c>
      <c r="D33" s="124">
        <v>55800</v>
      </c>
      <c r="E33" s="124">
        <v>55800</v>
      </c>
    </row>
    <row r="34" spans="1:6" ht="12.75">
      <c r="A34" s="126">
        <v>13</v>
      </c>
      <c r="B34" t="s">
        <v>892</v>
      </c>
      <c r="C34" s="124">
        <v>144000</v>
      </c>
      <c r="D34" s="124">
        <v>43440</v>
      </c>
      <c r="F34" s="124">
        <v>54660</v>
      </c>
    </row>
    <row r="35" spans="1:5" ht="12.75">
      <c r="A35" s="126">
        <v>14</v>
      </c>
      <c r="B35" t="s">
        <v>893</v>
      </c>
      <c r="C35" s="124">
        <v>50000</v>
      </c>
      <c r="D35" s="124">
        <v>45000</v>
      </c>
      <c r="E35" s="124">
        <v>45000</v>
      </c>
    </row>
    <row r="36" spans="1:5" ht="12.75">
      <c r="A36" s="126">
        <v>15</v>
      </c>
      <c r="B36" t="s">
        <v>894</v>
      </c>
      <c r="C36" s="124">
        <v>65000</v>
      </c>
      <c r="D36" s="124">
        <v>2726</v>
      </c>
      <c r="E36" s="124">
        <v>2726</v>
      </c>
    </row>
    <row r="37" spans="1:5" ht="12.75">
      <c r="A37" s="126">
        <v>16</v>
      </c>
      <c r="B37" t="s">
        <v>895</v>
      </c>
      <c r="C37" s="124">
        <v>45000</v>
      </c>
      <c r="D37" s="124">
        <v>4606</v>
      </c>
      <c r="E37" s="124">
        <v>4606</v>
      </c>
    </row>
    <row r="38" spans="1:5" ht="12.75">
      <c r="A38" s="126">
        <v>17</v>
      </c>
      <c r="B38" t="s">
        <v>590</v>
      </c>
      <c r="C38" s="124">
        <v>25000</v>
      </c>
      <c r="D38" s="124">
        <v>26198</v>
      </c>
      <c r="E38" s="124">
        <v>26198</v>
      </c>
    </row>
    <row r="39" spans="1:6" ht="12.75">
      <c r="A39" s="126">
        <v>18</v>
      </c>
      <c r="B39" t="s">
        <v>896</v>
      </c>
      <c r="C39" s="124">
        <v>350000</v>
      </c>
      <c r="F39" t="s">
        <v>866</v>
      </c>
    </row>
    <row r="40" spans="1:6" ht="12.75">
      <c r="A40" s="126">
        <v>19</v>
      </c>
      <c r="B40" t="s">
        <v>897</v>
      </c>
      <c r="C40" s="124">
        <v>320000</v>
      </c>
      <c r="D40" s="124">
        <v>322106</v>
      </c>
      <c r="E40" s="124">
        <v>100106</v>
      </c>
      <c r="F40" s="124">
        <v>222000</v>
      </c>
    </row>
    <row r="41" spans="1:6" ht="12.75">
      <c r="A41" s="126">
        <v>20</v>
      </c>
      <c r="B41" t="s">
        <v>898</v>
      </c>
      <c r="C41" s="124">
        <v>50000</v>
      </c>
      <c r="D41">
        <v>559</v>
      </c>
      <c r="E41">
        <v>559</v>
      </c>
      <c r="F41" t="s">
        <v>866</v>
      </c>
    </row>
    <row r="42" spans="1:5" ht="12.75">
      <c r="A42" s="126">
        <v>21</v>
      </c>
      <c r="B42" t="s">
        <v>899</v>
      </c>
      <c r="C42" s="124">
        <v>300000</v>
      </c>
      <c r="D42" s="124">
        <v>13844</v>
      </c>
      <c r="E42" s="124">
        <v>13844</v>
      </c>
    </row>
    <row r="43" spans="1:5" ht="12.75">
      <c r="A43" s="126">
        <v>22</v>
      </c>
      <c r="B43" t="s">
        <v>900</v>
      </c>
      <c r="C43" s="124">
        <v>40000</v>
      </c>
      <c r="D43" s="124">
        <v>1703</v>
      </c>
      <c r="E43" s="124">
        <v>1703</v>
      </c>
    </row>
    <row r="44" spans="1:5" ht="12.75">
      <c r="A44" s="126">
        <v>23</v>
      </c>
      <c r="B44" t="s">
        <v>901</v>
      </c>
      <c r="D44" s="124">
        <v>6650</v>
      </c>
      <c r="E44" s="124">
        <v>6650</v>
      </c>
    </row>
    <row r="47" spans="2:6" ht="12.75">
      <c r="B47" t="s">
        <v>629</v>
      </c>
      <c r="C47" s="124">
        <v>7076707</v>
      </c>
      <c r="E47" s="124">
        <v>464434</v>
      </c>
      <c r="F47" s="124">
        <v>1993146</v>
      </c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3"/>
  <sheetViews>
    <sheetView zoomScalePageLayoutView="0" workbookViewId="0" topLeftCell="A1">
      <selection activeCell="G1" sqref="G1:J16"/>
    </sheetView>
  </sheetViews>
  <sheetFormatPr defaultColWidth="9.00390625" defaultRowHeight="12.75"/>
  <cols>
    <col min="1" max="1" width="9.125" style="126" customWidth="1"/>
    <col min="2" max="2" width="24.375" style="0" customWidth="1"/>
    <col min="3" max="3" width="14.625" style="0" customWidth="1"/>
    <col min="4" max="4" width="16.125" style="0" customWidth="1"/>
  </cols>
  <sheetData>
    <row r="2" ht="12.75">
      <c r="A2" s="126" t="s">
        <v>902</v>
      </c>
    </row>
    <row r="3" ht="12.75">
      <c r="G3" t="s">
        <v>956</v>
      </c>
    </row>
    <row r="4" spans="1:10" ht="12.75">
      <c r="A4" s="126" t="s">
        <v>853</v>
      </c>
      <c r="B4" t="s">
        <v>854</v>
      </c>
      <c r="C4" t="s">
        <v>903</v>
      </c>
      <c r="D4" t="s">
        <v>904</v>
      </c>
      <c r="H4" t="s">
        <v>960</v>
      </c>
      <c r="I4" t="s">
        <v>961</v>
      </c>
      <c r="J4" t="s">
        <v>962</v>
      </c>
    </row>
    <row r="5" spans="7:10" ht="12.75">
      <c r="G5" t="s">
        <v>957</v>
      </c>
      <c r="H5">
        <v>519851</v>
      </c>
      <c r="I5">
        <v>229063</v>
      </c>
      <c r="J5">
        <v>230000</v>
      </c>
    </row>
    <row r="6" spans="1:10" ht="12.75">
      <c r="A6" s="126">
        <v>1</v>
      </c>
      <c r="B6" t="s">
        <v>905</v>
      </c>
      <c r="C6" s="124">
        <v>346874</v>
      </c>
      <c r="D6" s="124">
        <v>38640</v>
      </c>
      <c r="G6" t="s">
        <v>696</v>
      </c>
      <c r="H6">
        <v>2776183</v>
      </c>
      <c r="I6">
        <v>702477</v>
      </c>
      <c r="J6">
        <v>531100</v>
      </c>
    </row>
    <row r="7" spans="1:10" ht="12.75">
      <c r="A7" s="126">
        <v>2</v>
      </c>
      <c r="B7" t="s">
        <v>906</v>
      </c>
      <c r="C7" s="124">
        <v>91333</v>
      </c>
      <c r="G7" t="s">
        <v>958</v>
      </c>
      <c r="H7">
        <v>278532</v>
      </c>
      <c r="I7">
        <v>65665</v>
      </c>
      <c r="J7">
        <v>0</v>
      </c>
    </row>
    <row r="8" spans="1:10" ht="12.75">
      <c r="A8" s="126">
        <v>3</v>
      </c>
      <c r="B8" t="s">
        <v>907</v>
      </c>
      <c r="C8" s="124">
        <v>6337</v>
      </c>
      <c r="G8" t="s">
        <v>556</v>
      </c>
      <c r="H8">
        <v>300591</v>
      </c>
      <c r="I8">
        <v>67214</v>
      </c>
      <c r="J8">
        <v>215000</v>
      </c>
    </row>
    <row r="9" spans="1:10" ht="12.75">
      <c r="A9" s="126">
        <v>4</v>
      </c>
      <c r="B9" t="s">
        <v>908</v>
      </c>
      <c r="C9" s="124">
        <v>132879</v>
      </c>
      <c r="G9" t="s">
        <v>959</v>
      </c>
      <c r="H9">
        <v>304473</v>
      </c>
      <c r="I9">
        <v>64629</v>
      </c>
      <c r="J9">
        <v>98000</v>
      </c>
    </row>
    <row r="10" spans="1:3" ht="12.75">
      <c r="A10" s="126">
        <v>5</v>
      </c>
      <c r="B10" t="s">
        <v>909</v>
      </c>
      <c r="C10" s="124">
        <v>1000</v>
      </c>
    </row>
    <row r="11" spans="1:3" ht="12.75">
      <c r="A11" s="126">
        <v>6</v>
      </c>
      <c r="B11" t="s">
        <v>910</v>
      </c>
      <c r="C11">
        <v>700</v>
      </c>
    </row>
    <row r="13" spans="2:10" ht="12.75">
      <c r="B13" t="s">
        <v>629</v>
      </c>
      <c r="C13" s="124">
        <v>579123</v>
      </c>
      <c r="D13" s="124">
        <v>38640</v>
      </c>
      <c r="G13" t="s">
        <v>431</v>
      </c>
      <c r="H13">
        <f>SUM(H5:H12)</f>
        <v>4179630</v>
      </c>
      <c r="I13">
        <f>SUM(I5:I12)</f>
        <v>1129048</v>
      </c>
      <c r="J13">
        <f>SUM(J5:J12)</f>
        <v>1074100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6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M&amp;P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VIENNA XP</dc:creator>
  <cp:keywords/>
  <dc:description/>
  <cp:lastModifiedBy>User</cp:lastModifiedBy>
  <cp:lastPrinted>2013-05-17T08:20:59Z</cp:lastPrinted>
  <dcterms:created xsi:type="dcterms:W3CDTF">2011-11-18T02:03:59Z</dcterms:created>
  <dcterms:modified xsi:type="dcterms:W3CDTF">2013-05-17T11:43:29Z</dcterms:modified>
  <cp:category/>
  <cp:version/>
  <cp:contentType/>
  <cp:contentStatus/>
</cp:coreProperties>
</file>